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2"/>
  </bookViews>
  <sheets>
    <sheet name="城建" sheetId="4" r:id="rId1"/>
    <sheet name="文旅" sheetId="15" r:id="rId2"/>
    <sheet name="金控" sheetId="16" r:id="rId3"/>
    <sheet name="交发" sheetId="17" r:id="rId4"/>
    <sheet name="水务" sheetId="18" r:id="rId5"/>
    <sheet name="省五建" sheetId="19" r:id="rId6"/>
    <sheet name="中泉" sheetId="20" r:id="rId7"/>
    <sheet name="机场" sheetId="21" r:id="rId8"/>
    <sheet name="五矿" sheetId="22" r:id="rId9"/>
    <sheet name="轻工" sheetId="23" r:id="rId10"/>
    <sheet name="集英" sheetId="24" r:id="rId11"/>
  </sheets>
  <definedNames>
    <definedName name="_GoBack" localSheetId="0">城建!$G$9</definedName>
    <definedName name="_GoBack" localSheetId="1">文旅!$G$11</definedName>
    <definedName name="_GoBack" localSheetId="2">金控!$G$9</definedName>
    <definedName name="_GoBack" localSheetId="3">交发!$G$9</definedName>
    <definedName name="_GoBack" localSheetId="4">水务!$G$9</definedName>
    <definedName name="_GoBack" localSheetId="5">省五建!$G$14</definedName>
    <definedName name="_GoBack" localSheetId="6">中泉!$G$9</definedName>
    <definedName name="_GoBack" localSheetId="7">机场!$G$12</definedName>
    <definedName name="_GoBack" localSheetId="8">五矿!$G$9</definedName>
    <definedName name="_GoBack" localSheetId="9">轻工!$G$9</definedName>
    <definedName name="_GoBack" localSheetId="10">集英!$G$9</definedName>
  </definedNames>
  <calcPr calcId="144525"/>
</workbook>
</file>

<file path=xl/sharedStrings.xml><?xml version="1.0" encoding="utf-8"?>
<sst xmlns="http://schemas.openxmlformats.org/spreadsheetml/2006/main" count="177">
  <si>
    <t>泉州城建集团有限公司2019年度薪酬信息披露表</t>
  </si>
  <si>
    <t>姓名</t>
  </si>
  <si>
    <t>职务</t>
  </si>
  <si>
    <t>任职起止时间</t>
  </si>
  <si>
    <t>2019年度从本公司获得的税前报酬情况（单位：万元）</t>
  </si>
  <si>
    <t>是否在股东单位或其他关联方领取薪酬（是/否）</t>
  </si>
  <si>
    <t>在关联方领取的税前薪酬总额（万元）</t>
  </si>
  <si>
    <t>应付薪酬</t>
  </si>
  <si>
    <t>社会保险、企业年金、补充医疗保险及住房公积金的单位缴存部分</t>
  </si>
  <si>
    <t xml:space="preserve">其他货币性收入       </t>
  </si>
  <si>
    <t>合计</t>
  </si>
  <si>
    <t>（1）</t>
  </si>
  <si>
    <t>（2）</t>
  </si>
  <si>
    <t>（3）</t>
  </si>
  <si>
    <t>（4）=（1）+（2）+（3）</t>
  </si>
  <si>
    <t>李垂举</t>
  </si>
  <si>
    <t>集团党委书记、董事长（法定代表人）</t>
  </si>
  <si>
    <t>2016.12-至今</t>
  </si>
  <si>
    <t>否</t>
  </si>
  <si>
    <t>陈一宇</t>
  </si>
  <si>
    <t>集团党委副书记、副董事长、总经理</t>
  </si>
  <si>
    <t>2017.07-至今</t>
  </si>
  <si>
    <t>蔡伟忠</t>
  </si>
  <si>
    <t>集团党委副书记、董事</t>
  </si>
  <si>
    <t>杨国平</t>
  </si>
  <si>
    <t>集团党委委员、副总经理</t>
  </si>
  <si>
    <t>黄冬青</t>
  </si>
  <si>
    <t>集团党委委员、总会计师、工会主席、计划财务部总经理</t>
  </si>
  <si>
    <t>黄衍托</t>
  </si>
  <si>
    <t>集团党委委员、纪委书记</t>
  </si>
  <si>
    <t>2019.06-至今</t>
  </si>
  <si>
    <t>杨钊</t>
  </si>
  <si>
    <t>泉州城建集团董事；东海投资公司党支部书记、董事长</t>
  </si>
  <si>
    <t>2017.08-至今</t>
  </si>
  <si>
    <t>备注：</t>
  </si>
  <si>
    <t>1.上表披露薪酬为我公司董事、监事、高级管理人员2019年度全部应发税前薪酬。
2.泉州城建集团董事杨钊在东海投资公司领取薪酬。</t>
  </si>
  <si>
    <t>泉州文化旅游发展集团有限公司2019年度薪酬信息披露表</t>
  </si>
  <si>
    <t>龚志阳</t>
  </si>
  <si>
    <t>泉州文旅集团党委书记、董事长</t>
  </si>
  <si>
    <t>2017.01至今</t>
  </si>
  <si>
    <t>张清海</t>
  </si>
  <si>
    <t>泉州文旅集团党委副书记、副董事长、总经理</t>
  </si>
  <si>
    <t>2017.07至今</t>
  </si>
  <si>
    <t>洪明海</t>
  </si>
  <si>
    <t>泉州文旅集团党委委员、副总经理</t>
  </si>
  <si>
    <t>2017.05至今</t>
  </si>
  <si>
    <t>吴进金</t>
  </si>
  <si>
    <t>吴庭坚</t>
  </si>
  <si>
    <t>林跃鸿</t>
  </si>
  <si>
    <t>泉州文旅集团党委委员、纪委书记</t>
  </si>
  <si>
    <t>2019.09至今</t>
  </si>
  <si>
    <t>林昌地</t>
  </si>
  <si>
    <t>泉州文旅集团董事，泉州商业集团有限公司党委书记、执行董事、总经理，泉州酒店董事长、总经理，泉州宾馆总经理</t>
  </si>
  <si>
    <t>2009.8至今</t>
  </si>
  <si>
    <t>石清辉</t>
  </si>
  <si>
    <t>泉州文旅集团董事，泉州中侨（集团）股份有限公司党委书记</t>
  </si>
  <si>
    <t>2016.04至今</t>
  </si>
  <si>
    <t>1.上表披露薪酬为我公司董事、监事、高级管理人员2019年度全部应发税前薪酬。
2.泉州文旅集团董事林昌地在商业集团领取薪酬；石清辉在中侨集团领取薪酬。</t>
  </si>
  <si>
    <t>泉州市金融控股集团有限公司2019年度薪酬信息披露表</t>
  </si>
  <si>
    <t>蔡洪潮</t>
  </si>
  <si>
    <t>党委书记、董事长</t>
  </si>
  <si>
    <t>2019.01-2019.12</t>
  </si>
  <si>
    <t>吴燕虹</t>
  </si>
  <si>
    <t>党委副书记、副董事长、总经理</t>
  </si>
  <si>
    <t>刘庆南</t>
  </si>
  <si>
    <t>党委委员、副总经理</t>
  </si>
  <si>
    <t>叶新毓</t>
  </si>
  <si>
    <t>党委委员、总会计师</t>
  </si>
  <si>
    <t>王文坤</t>
  </si>
  <si>
    <t>2019.09-2019.12</t>
  </si>
  <si>
    <t>林丁富</t>
  </si>
  <si>
    <t>董事</t>
  </si>
  <si>
    <t>1.上表披露薪酬为我公司董事、监事、高级管理人员2019年度全部应发税前薪酬。</t>
  </si>
  <si>
    <t>泉州交通发展集团有限责任公司2019年度薪酬信息披露表</t>
  </si>
  <si>
    <t>傅天宝</t>
  </si>
  <si>
    <t>2017.08-2019.04</t>
  </si>
  <si>
    <t>徐情根</t>
  </si>
  <si>
    <t>2019.05-至今</t>
  </si>
  <si>
    <t>王加富</t>
  </si>
  <si>
    <t>陈小芬</t>
  </si>
  <si>
    <t>刘发国</t>
  </si>
  <si>
    <t>潘进</t>
  </si>
  <si>
    <t>党委委员、纪委书记</t>
  </si>
  <si>
    <t>2019.09-至今</t>
  </si>
  <si>
    <t>泉州水务集团有限公司2019年度薪酬信息披露表</t>
  </si>
  <si>
    <t>黄金顺</t>
  </si>
  <si>
    <t>张嘉斌</t>
  </si>
  <si>
    <t>苏湘华</t>
  </si>
  <si>
    <t>李秀梅</t>
  </si>
  <si>
    <t>福建省第五建筑工程公司2019年度薪酬信息披露表</t>
  </si>
  <si>
    <t>蔡自力</t>
  </si>
  <si>
    <t>党委书记、总经理</t>
  </si>
  <si>
    <t>2011年7月－至今</t>
  </si>
  <si>
    <t>肖清云</t>
  </si>
  <si>
    <t>2009年10月-至今</t>
  </si>
  <si>
    <t>傅锦水</t>
  </si>
  <si>
    <t>党委副书记、纪委书记</t>
  </si>
  <si>
    <t>2007年12月－2020年8月</t>
  </si>
  <si>
    <t>陈锦标</t>
  </si>
  <si>
    <t>2011年11月－至今</t>
  </si>
  <si>
    <t>刘永辉</t>
  </si>
  <si>
    <t>2013年5月－至今</t>
  </si>
  <si>
    <t>刘大祥</t>
  </si>
  <si>
    <t>党委委员、工会主席</t>
  </si>
  <si>
    <t>吕建星</t>
  </si>
  <si>
    <t>总工程师</t>
  </si>
  <si>
    <t>2012年9月－至今</t>
  </si>
  <si>
    <t>郭加圣</t>
  </si>
  <si>
    <t>总会计师</t>
  </si>
  <si>
    <t>2014年11月－至今</t>
  </si>
  <si>
    <t>陈鹏祥</t>
  </si>
  <si>
    <t>总经济师</t>
  </si>
  <si>
    <t>2016年5月－至今</t>
  </si>
  <si>
    <t>泉州中泉国际经济技术合作（集团）有限公司2019年度薪酬信息披露表</t>
  </si>
  <si>
    <t>黄富元</t>
  </si>
  <si>
    <t>书记</t>
  </si>
  <si>
    <t>2015年11月-2019年9月</t>
  </si>
  <si>
    <t>无</t>
  </si>
  <si>
    <t>总经理</t>
  </si>
  <si>
    <t>2019年10月-至今</t>
  </si>
  <si>
    <t>杨志强</t>
  </si>
  <si>
    <t>副总经理</t>
  </si>
  <si>
    <t>2013年01月-至今</t>
  </si>
  <si>
    <t>泉州晋江国际机场股份有限公司2019年度薪酬信息披露表</t>
  </si>
  <si>
    <t>邱鸿荣</t>
  </si>
  <si>
    <t>党委书记</t>
  </si>
  <si>
    <t>2019.07-2020.05</t>
  </si>
  <si>
    <t>黄剑峰</t>
  </si>
  <si>
    <t>副总经理/财务总监</t>
  </si>
  <si>
    <t>2012.09-2019.07</t>
  </si>
  <si>
    <t>2019.08-至今</t>
  </si>
  <si>
    <t>许党恩</t>
  </si>
  <si>
    <t>纪委书记</t>
  </si>
  <si>
    <t>2018.08-至今</t>
  </si>
  <si>
    <t>薛海</t>
  </si>
  <si>
    <t>2010.09-至今</t>
  </si>
  <si>
    <t>李龙新</t>
  </si>
  <si>
    <t>2011.03-至今</t>
  </si>
  <si>
    <t>陈火斌</t>
  </si>
  <si>
    <t>2014.12-至今</t>
  </si>
  <si>
    <t>张建祖</t>
  </si>
  <si>
    <t>2014.12-2020年8月</t>
  </si>
  <si>
    <t>邱华</t>
  </si>
  <si>
    <t>工会主席</t>
  </si>
  <si>
    <t>2015.08-至今</t>
  </si>
  <si>
    <t>方庆强</t>
  </si>
  <si>
    <t>2007.01-2019.08</t>
  </si>
  <si>
    <t>泉州五矿集团有限公司2019年度薪酬信息披露表</t>
  </si>
  <si>
    <t>肖劲松</t>
  </si>
  <si>
    <t>董事长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</si>
  <si>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001.05至今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</si>
  <si>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000.05至今</t>
    </r>
  </si>
  <si>
    <t>曾群方</t>
  </si>
  <si>
    <r>
      <rPr>
        <sz val="10"/>
        <color theme="1"/>
        <rFont val="宋体"/>
        <charset val="134"/>
        <scheme val="minor"/>
      </rPr>
      <t>1</t>
    </r>
    <r>
      <rPr>
        <sz val="10"/>
        <color theme="1"/>
        <rFont val="宋体"/>
        <charset val="134"/>
        <scheme val="minor"/>
      </rPr>
      <t>995.03至今</t>
    </r>
  </si>
  <si>
    <t>泉州轻工工艺进出口有限公司2019年度薪酬信息披露表</t>
  </si>
  <si>
    <t>黄松龄</t>
  </si>
  <si>
    <t>执行董事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</si>
  <si>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013年6月至今</t>
    </r>
  </si>
  <si>
    <t>庄满喜</t>
  </si>
  <si>
    <t>2013年6月至今</t>
  </si>
  <si>
    <t>陈昇辉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</si>
  <si>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012年9月至今</t>
    </r>
  </si>
  <si>
    <t>福建省集英保安集团有限公司2019年度薪酬信息披露表</t>
  </si>
  <si>
    <t>陈超群</t>
  </si>
  <si>
    <t>福建省集英保安集团有限公司党委书记、董事长（法定代表人）</t>
  </si>
  <si>
    <t>2018.07至今</t>
  </si>
  <si>
    <t>王晓阳</t>
  </si>
  <si>
    <t>福建省集英保安集团有限公司党委副书记、副董事长、总经理</t>
  </si>
  <si>
    <t>蔡秀琼</t>
  </si>
  <si>
    <t>福建省集英保安集团有限公司党委委员、副总经理</t>
  </si>
  <si>
    <t>2015.08至今</t>
  </si>
  <si>
    <t>杨桂宇</t>
  </si>
  <si>
    <t>2013.12至今</t>
  </si>
  <si>
    <t>丘幸</t>
  </si>
  <si>
    <t>福建省集英保安集团有限公司监事会主席、工会主席</t>
  </si>
  <si>
    <t>尹刚</t>
  </si>
  <si>
    <t>福建省集英保安集团有限公司党委委员、纪委书记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</si>
</sst>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Times New Roman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/>
    <xf numFmtId="0" fontId="0" fillId="6" borderId="7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 1" xfId="50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B13" sqref="B13:I13"/>
    </sheetView>
  </sheetViews>
  <sheetFormatPr defaultColWidth="9" defaultRowHeight="13.5"/>
  <cols>
    <col min="2" max="2" width="20.25" customWidth="1"/>
    <col min="3" max="3" width="13.375" customWidth="1"/>
    <col min="4" max="4" width="15.25" customWidth="1"/>
    <col min="5" max="5" width="18.25" customWidth="1"/>
    <col min="6" max="6" width="9.875" customWidth="1"/>
    <col min="7" max="7" width="12.625" customWidth="1"/>
    <col min="8" max="8" width="11.25" customWidth="1"/>
    <col min="9" max="9" width="17.875" customWidth="1"/>
  </cols>
  <sheetData>
    <row r="1" ht="27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4.25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4" t="s">
        <v>1</v>
      </c>
      <c r="B3" s="4" t="s">
        <v>2</v>
      </c>
      <c r="C3" s="4" t="s">
        <v>3</v>
      </c>
      <c r="D3" s="4" t="s">
        <v>4</v>
      </c>
      <c r="E3" s="4"/>
      <c r="F3" s="4"/>
      <c r="G3" s="4"/>
      <c r="H3" s="4" t="s">
        <v>5</v>
      </c>
      <c r="I3" s="4" t="s">
        <v>6</v>
      </c>
    </row>
    <row r="4" ht="48" customHeight="1" spans="1:9">
      <c r="A4" s="4"/>
      <c r="B4" s="4"/>
      <c r="C4" s="4"/>
      <c r="D4" s="4" t="s">
        <v>7</v>
      </c>
      <c r="E4" s="4" t="s">
        <v>8</v>
      </c>
      <c r="F4" s="4" t="s">
        <v>9</v>
      </c>
      <c r="G4" s="4" t="s">
        <v>10</v>
      </c>
      <c r="H4" s="4"/>
      <c r="I4" s="4"/>
    </row>
    <row r="5" ht="24" spans="1:9">
      <c r="A5" s="4"/>
      <c r="B5" s="4"/>
      <c r="C5" s="4"/>
      <c r="D5" s="5" t="s">
        <v>11</v>
      </c>
      <c r="E5" s="6" t="s">
        <v>12</v>
      </c>
      <c r="F5" s="5" t="s">
        <v>13</v>
      </c>
      <c r="G5" s="4" t="s">
        <v>14</v>
      </c>
      <c r="H5" s="4"/>
      <c r="I5" s="4"/>
    </row>
    <row r="6" ht="40" customHeight="1" spans="1:9">
      <c r="A6" s="9" t="s">
        <v>15</v>
      </c>
      <c r="B6" s="9" t="s">
        <v>16</v>
      </c>
      <c r="C6" s="9" t="s">
        <v>17</v>
      </c>
      <c r="D6" s="9">
        <v>44.8</v>
      </c>
      <c r="E6" s="9">
        <v>10.71</v>
      </c>
      <c r="F6" s="9">
        <v>0</v>
      </c>
      <c r="G6" s="9">
        <f t="shared" ref="G6:G12" si="0">D6+E6+F6</f>
        <v>55.51</v>
      </c>
      <c r="H6" s="9" t="s">
        <v>18</v>
      </c>
      <c r="I6" s="9">
        <v>0</v>
      </c>
    </row>
    <row r="7" ht="40" customHeight="1" spans="1:9">
      <c r="A7" s="9" t="s">
        <v>19</v>
      </c>
      <c r="B7" s="9" t="s">
        <v>20</v>
      </c>
      <c r="C7" s="9" t="s">
        <v>21</v>
      </c>
      <c r="D7" s="9">
        <v>44.8</v>
      </c>
      <c r="E7" s="9">
        <v>10.71</v>
      </c>
      <c r="F7" s="9">
        <v>0</v>
      </c>
      <c r="G7" s="9">
        <f t="shared" si="0"/>
        <v>55.51</v>
      </c>
      <c r="H7" s="9" t="s">
        <v>18</v>
      </c>
      <c r="I7" s="9">
        <v>0</v>
      </c>
    </row>
    <row r="8" ht="40" customHeight="1" spans="1:9">
      <c r="A8" s="9" t="s">
        <v>22</v>
      </c>
      <c r="B8" s="9" t="s">
        <v>23</v>
      </c>
      <c r="C8" s="9" t="s">
        <v>21</v>
      </c>
      <c r="D8" s="9">
        <v>33.6</v>
      </c>
      <c r="E8" s="9">
        <v>9.55</v>
      </c>
      <c r="F8" s="9">
        <v>0</v>
      </c>
      <c r="G8" s="9">
        <f t="shared" si="0"/>
        <v>43.15</v>
      </c>
      <c r="H8" s="9" t="s">
        <v>18</v>
      </c>
      <c r="I8" s="9">
        <v>0</v>
      </c>
    </row>
    <row r="9" ht="40" customHeight="1" spans="1:9">
      <c r="A9" s="9" t="s">
        <v>24</v>
      </c>
      <c r="B9" s="9" t="s">
        <v>25</v>
      </c>
      <c r="C9" s="9" t="s">
        <v>21</v>
      </c>
      <c r="D9" s="9">
        <v>33.6</v>
      </c>
      <c r="E9" s="9">
        <v>9.55</v>
      </c>
      <c r="F9" s="9">
        <v>0</v>
      </c>
      <c r="G9" s="9">
        <f t="shared" si="0"/>
        <v>43.15</v>
      </c>
      <c r="H9" s="9" t="s">
        <v>18</v>
      </c>
      <c r="I9" s="9">
        <v>0</v>
      </c>
    </row>
    <row r="10" ht="40" customHeight="1" spans="1:9">
      <c r="A10" s="9" t="s">
        <v>26</v>
      </c>
      <c r="B10" s="9" t="s">
        <v>27</v>
      </c>
      <c r="C10" s="9" t="s">
        <v>21</v>
      </c>
      <c r="D10" s="9">
        <v>33.6</v>
      </c>
      <c r="E10" s="9">
        <v>9.55</v>
      </c>
      <c r="F10" s="9">
        <v>0</v>
      </c>
      <c r="G10" s="9">
        <f t="shared" si="0"/>
        <v>43.15</v>
      </c>
      <c r="H10" s="9" t="s">
        <v>18</v>
      </c>
      <c r="I10" s="9">
        <v>0</v>
      </c>
    </row>
    <row r="11" ht="40" customHeight="1" spans="1:9">
      <c r="A11" s="9" t="s">
        <v>28</v>
      </c>
      <c r="B11" s="9" t="s">
        <v>29</v>
      </c>
      <c r="C11" s="9" t="s">
        <v>30</v>
      </c>
      <c r="D11" s="9">
        <v>16.8</v>
      </c>
      <c r="E11" s="9">
        <v>3.67</v>
      </c>
      <c r="F11" s="9">
        <v>0</v>
      </c>
      <c r="G11" s="9">
        <f t="shared" si="0"/>
        <v>20.47</v>
      </c>
      <c r="H11" s="9" t="s">
        <v>18</v>
      </c>
      <c r="I11" s="9">
        <v>0</v>
      </c>
    </row>
    <row r="12" ht="40" customHeight="1" spans="1:9">
      <c r="A12" s="9" t="s">
        <v>31</v>
      </c>
      <c r="B12" s="9" t="s">
        <v>32</v>
      </c>
      <c r="C12" s="9" t="s">
        <v>33</v>
      </c>
      <c r="D12" s="9">
        <v>35</v>
      </c>
      <c r="E12" s="9">
        <v>7.5</v>
      </c>
      <c r="F12" s="9">
        <v>0</v>
      </c>
      <c r="G12" s="9">
        <f t="shared" si="0"/>
        <v>42.5</v>
      </c>
      <c r="H12" s="9" t="s">
        <v>18</v>
      </c>
      <c r="I12" s="9">
        <v>0</v>
      </c>
    </row>
    <row r="13" s="1" customFormat="1" ht="60.95" customHeight="1" spans="1:9">
      <c r="A13" s="10" t="s">
        <v>34</v>
      </c>
      <c r="B13" s="11" t="s">
        <v>35</v>
      </c>
      <c r="C13" s="11"/>
      <c r="D13" s="11"/>
      <c r="E13" s="11"/>
      <c r="F13" s="11"/>
      <c r="G13" s="11"/>
      <c r="H13" s="11"/>
      <c r="I13" s="11"/>
    </row>
  </sheetData>
  <mergeCells count="9">
    <mergeCell ref="A1:I1"/>
    <mergeCell ref="A2:I2"/>
    <mergeCell ref="D3:G3"/>
    <mergeCell ref="B13:I13"/>
    <mergeCell ref="A3:A5"/>
    <mergeCell ref="B3:B5"/>
    <mergeCell ref="C3:C5"/>
    <mergeCell ref="H3:H5"/>
    <mergeCell ref="I3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L8" sqref="L8"/>
    </sheetView>
  </sheetViews>
  <sheetFormatPr defaultColWidth="9" defaultRowHeight="13.5"/>
  <cols>
    <col min="2" max="2" width="20.25" customWidth="1"/>
    <col min="3" max="3" width="13.375" customWidth="1"/>
    <col min="4" max="4" width="15.25" customWidth="1"/>
    <col min="5" max="5" width="18.25" customWidth="1"/>
    <col min="6" max="6" width="9.875" customWidth="1"/>
    <col min="7" max="7" width="12.625" customWidth="1"/>
    <col min="8" max="8" width="11.25" customWidth="1"/>
    <col min="9" max="9" width="17.875" customWidth="1"/>
  </cols>
  <sheetData>
    <row r="1" ht="27" spans="1:9">
      <c r="A1" s="2" t="s">
        <v>154</v>
      </c>
      <c r="B1" s="2"/>
      <c r="C1" s="2"/>
      <c r="D1" s="2"/>
      <c r="E1" s="2"/>
      <c r="F1" s="2"/>
      <c r="G1" s="2"/>
      <c r="H1" s="2"/>
      <c r="I1" s="2"/>
    </row>
    <row r="2" ht="14.25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4" t="s">
        <v>1</v>
      </c>
      <c r="B3" s="4" t="s">
        <v>2</v>
      </c>
      <c r="C3" s="4" t="s">
        <v>3</v>
      </c>
      <c r="D3" s="4" t="s">
        <v>4</v>
      </c>
      <c r="E3" s="4"/>
      <c r="F3" s="4"/>
      <c r="G3" s="4"/>
      <c r="H3" s="4" t="s">
        <v>5</v>
      </c>
      <c r="I3" s="4" t="s">
        <v>6</v>
      </c>
    </row>
    <row r="4" ht="48" customHeight="1" spans="1:9">
      <c r="A4" s="4"/>
      <c r="B4" s="4"/>
      <c r="C4" s="4"/>
      <c r="D4" s="4" t="s">
        <v>7</v>
      </c>
      <c r="E4" s="4" t="s">
        <v>8</v>
      </c>
      <c r="F4" s="4" t="s">
        <v>9</v>
      </c>
      <c r="G4" s="4" t="s">
        <v>10</v>
      </c>
      <c r="H4" s="4"/>
      <c r="I4" s="4"/>
    </row>
    <row r="5" ht="24" spans="1:9">
      <c r="A5" s="4"/>
      <c r="B5" s="4"/>
      <c r="C5" s="4"/>
      <c r="D5" s="5" t="s">
        <v>11</v>
      </c>
      <c r="E5" s="6" t="s">
        <v>12</v>
      </c>
      <c r="F5" s="5" t="s">
        <v>13</v>
      </c>
      <c r="G5" s="4" t="s">
        <v>14</v>
      </c>
      <c r="H5" s="4"/>
      <c r="I5" s="4"/>
    </row>
    <row r="6" ht="40" customHeight="1" spans="1:9">
      <c r="A6" s="12" t="s">
        <v>155</v>
      </c>
      <c r="B6" s="12" t="s">
        <v>156</v>
      </c>
      <c r="C6" s="12" t="s">
        <v>157</v>
      </c>
      <c r="D6" s="13">
        <v>30.66</v>
      </c>
      <c r="E6" s="13">
        <v>3.73</v>
      </c>
      <c r="F6" s="13">
        <v>0</v>
      </c>
      <c r="G6" s="13">
        <v>34.39</v>
      </c>
      <c r="H6" s="12" t="s">
        <v>18</v>
      </c>
      <c r="I6" s="13">
        <v>0</v>
      </c>
    </row>
    <row r="7" ht="40" customHeight="1" spans="1:9">
      <c r="A7" s="12" t="s">
        <v>158</v>
      </c>
      <c r="B7" s="12" t="s">
        <v>118</v>
      </c>
      <c r="C7" s="12" t="s">
        <v>159</v>
      </c>
      <c r="D7" s="13">
        <v>30.66</v>
      </c>
      <c r="E7" s="13">
        <v>3.73</v>
      </c>
      <c r="F7" s="13">
        <v>0</v>
      </c>
      <c r="G7" s="13">
        <v>34.39</v>
      </c>
      <c r="H7" s="12" t="s">
        <v>18</v>
      </c>
      <c r="I7" s="13">
        <v>0</v>
      </c>
    </row>
    <row r="8" ht="40" customHeight="1" spans="1:9">
      <c r="A8" s="12" t="s">
        <v>160</v>
      </c>
      <c r="B8" s="12" t="s">
        <v>121</v>
      </c>
      <c r="C8" s="12" t="s">
        <v>161</v>
      </c>
      <c r="D8" s="13">
        <v>26.061</v>
      </c>
      <c r="E8" s="13">
        <v>3.73</v>
      </c>
      <c r="F8" s="13">
        <v>0</v>
      </c>
      <c r="G8" s="13">
        <v>29.791</v>
      </c>
      <c r="H8" s="12" t="s">
        <v>18</v>
      </c>
      <c r="I8" s="13">
        <v>0</v>
      </c>
    </row>
    <row r="9" ht="40" customHeight="1" spans="1:9">
      <c r="A9" s="9"/>
      <c r="B9" s="9"/>
      <c r="C9" s="9"/>
      <c r="D9" s="9"/>
      <c r="E9" s="9"/>
      <c r="F9" s="9"/>
      <c r="G9" s="9"/>
      <c r="H9" s="9"/>
      <c r="I9" s="9"/>
    </row>
    <row r="10" ht="40" customHeight="1" spans="1:9">
      <c r="A10" s="9"/>
      <c r="B10" s="9"/>
      <c r="C10" s="9"/>
      <c r="D10" s="9"/>
      <c r="E10" s="9"/>
      <c r="F10" s="9"/>
      <c r="G10" s="9"/>
      <c r="H10" s="9"/>
      <c r="I10" s="9"/>
    </row>
    <row r="11" ht="40" customHeight="1" spans="1:9">
      <c r="A11" s="9"/>
      <c r="B11" s="9"/>
      <c r="C11" s="9"/>
      <c r="D11" s="9"/>
      <c r="E11" s="9"/>
      <c r="F11" s="9"/>
      <c r="G11" s="9"/>
      <c r="H11" s="9"/>
      <c r="I11" s="9"/>
    </row>
    <row r="12" ht="40" customHeight="1" spans="1:9">
      <c r="A12" s="9"/>
      <c r="B12" s="9"/>
      <c r="C12" s="9"/>
      <c r="D12" s="9"/>
      <c r="E12" s="9"/>
      <c r="F12" s="9"/>
      <c r="G12" s="9"/>
      <c r="H12" s="9"/>
      <c r="I12" s="9"/>
    </row>
    <row r="13" s="1" customFormat="1" ht="60.95" customHeight="1" spans="1:9">
      <c r="A13" s="10" t="s">
        <v>34</v>
      </c>
      <c r="B13" s="11" t="s">
        <v>72</v>
      </c>
      <c r="C13" s="11"/>
      <c r="D13" s="11"/>
      <c r="E13" s="11"/>
      <c r="F13" s="11"/>
      <c r="G13" s="11"/>
      <c r="H13" s="11"/>
      <c r="I13" s="11"/>
    </row>
  </sheetData>
  <mergeCells count="9">
    <mergeCell ref="A1:I1"/>
    <mergeCell ref="A2:I2"/>
    <mergeCell ref="D3:G3"/>
    <mergeCell ref="B13:I13"/>
    <mergeCell ref="A3:A5"/>
    <mergeCell ref="B3:B5"/>
    <mergeCell ref="C3:C5"/>
    <mergeCell ref="H3:H5"/>
    <mergeCell ref="I3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K7" sqref="K7"/>
    </sheetView>
  </sheetViews>
  <sheetFormatPr defaultColWidth="9" defaultRowHeight="13.5"/>
  <cols>
    <col min="2" max="2" width="20.25" customWidth="1"/>
    <col min="3" max="3" width="13.375" customWidth="1"/>
    <col min="4" max="4" width="15.25" customWidth="1"/>
    <col min="5" max="5" width="18.25" customWidth="1"/>
    <col min="6" max="6" width="9.875" customWidth="1"/>
    <col min="7" max="7" width="12.625" customWidth="1"/>
    <col min="8" max="8" width="11.25" customWidth="1"/>
    <col min="9" max="9" width="17.875" customWidth="1"/>
  </cols>
  <sheetData>
    <row r="1" ht="27" spans="1:9">
      <c r="A1" s="2" t="s">
        <v>162</v>
      </c>
      <c r="B1" s="2"/>
      <c r="C1" s="2"/>
      <c r="D1" s="2"/>
      <c r="E1" s="2"/>
      <c r="F1" s="2"/>
      <c r="G1" s="2"/>
      <c r="H1" s="2"/>
      <c r="I1" s="2"/>
    </row>
    <row r="2" ht="14.25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4" t="s">
        <v>1</v>
      </c>
      <c r="B3" s="4" t="s">
        <v>2</v>
      </c>
      <c r="C3" s="4" t="s">
        <v>3</v>
      </c>
      <c r="D3" s="4" t="s">
        <v>4</v>
      </c>
      <c r="E3" s="4"/>
      <c r="F3" s="4"/>
      <c r="G3" s="4"/>
      <c r="H3" s="4" t="s">
        <v>5</v>
      </c>
      <c r="I3" s="4" t="s">
        <v>6</v>
      </c>
    </row>
    <row r="4" ht="48" customHeight="1" spans="1:9">
      <c r="A4" s="4"/>
      <c r="B4" s="4"/>
      <c r="C4" s="4"/>
      <c r="D4" s="4" t="s">
        <v>7</v>
      </c>
      <c r="E4" s="4" t="s">
        <v>8</v>
      </c>
      <c r="F4" s="4" t="s">
        <v>9</v>
      </c>
      <c r="G4" s="4" t="s">
        <v>10</v>
      </c>
      <c r="H4" s="4"/>
      <c r="I4" s="4"/>
    </row>
    <row r="5" ht="24" spans="1:9">
      <c r="A5" s="4"/>
      <c r="B5" s="4"/>
      <c r="C5" s="4"/>
      <c r="D5" s="5" t="s">
        <v>11</v>
      </c>
      <c r="E5" s="6" t="s">
        <v>12</v>
      </c>
      <c r="F5" s="5" t="s">
        <v>13</v>
      </c>
      <c r="G5" s="4" t="s">
        <v>14</v>
      </c>
      <c r="H5" s="4"/>
      <c r="I5" s="4"/>
    </row>
    <row r="6" ht="40" customHeight="1" spans="1:9">
      <c r="A6" s="7" t="s">
        <v>163</v>
      </c>
      <c r="B6" s="7" t="s">
        <v>164</v>
      </c>
      <c r="C6" s="7" t="s">
        <v>165</v>
      </c>
      <c r="D6" s="8">
        <v>41.71</v>
      </c>
      <c r="E6" s="8">
        <v>6.744256</v>
      </c>
      <c r="F6" s="7"/>
      <c r="G6" s="8">
        <v>48.454256</v>
      </c>
      <c r="H6" s="7" t="s">
        <v>18</v>
      </c>
      <c r="I6" s="7"/>
    </row>
    <row r="7" ht="40" customHeight="1" spans="1:9">
      <c r="A7" s="7" t="s">
        <v>166</v>
      </c>
      <c r="B7" s="7" t="s">
        <v>167</v>
      </c>
      <c r="C7" s="7" t="s">
        <v>165</v>
      </c>
      <c r="D7" s="8">
        <v>41.71</v>
      </c>
      <c r="E7" s="8">
        <v>6.744256</v>
      </c>
      <c r="F7" s="7"/>
      <c r="G7" s="8">
        <v>48.454256</v>
      </c>
      <c r="H7" s="7" t="s">
        <v>18</v>
      </c>
      <c r="I7" s="7"/>
    </row>
    <row r="8" ht="40" customHeight="1" spans="1:9">
      <c r="A8" s="7" t="s">
        <v>168</v>
      </c>
      <c r="B8" s="7" t="s">
        <v>169</v>
      </c>
      <c r="C8" s="7" t="s">
        <v>170</v>
      </c>
      <c r="D8" s="8">
        <v>31.2825</v>
      </c>
      <c r="E8" s="8">
        <v>6.744256</v>
      </c>
      <c r="F8" s="7"/>
      <c r="G8" s="8">
        <v>38.026756</v>
      </c>
      <c r="H8" s="7" t="s">
        <v>18</v>
      </c>
      <c r="I8" s="7"/>
    </row>
    <row r="9" ht="40" customHeight="1" spans="1:9">
      <c r="A9" s="7" t="s">
        <v>171</v>
      </c>
      <c r="B9" s="7" t="s">
        <v>169</v>
      </c>
      <c r="C9" s="7" t="s">
        <v>172</v>
      </c>
      <c r="D9" s="8">
        <v>31.2825</v>
      </c>
      <c r="E9" s="8">
        <v>6.744256</v>
      </c>
      <c r="F9" s="7"/>
      <c r="G9" s="8">
        <v>38.026756</v>
      </c>
      <c r="H9" s="7" t="s">
        <v>18</v>
      </c>
      <c r="I9" s="7"/>
    </row>
    <row r="10" ht="40" customHeight="1" spans="1:9">
      <c r="A10" s="7" t="s">
        <v>173</v>
      </c>
      <c r="B10" s="7" t="s">
        <v>174</v>
      </c>
      <c r="C10" s="7" t="s">
        <v>165</v>
      </c>
      <c r="D10" s="8">
        <v>31.2825</v>
      </c>
      <c r="E10" s="8">
        <v>6.744256</v>
      </c>
      <c r="F10" s="7"/>
      <c r="G10" s="8">
        <v>38.026756</v>
      </c>
      <c r="H10" s="7" t="s">
        <v>18</v>
      </c>
      <c r="I10" s="7"/>
    </row>
    <row r="11" ht="40" customHeight="1" spans="1:9">
      <c r="A11" s="7" t="s">
        <v>175</v>
      </c>
      <c r="B11" s="7" t="s">
        <v>176</v>
      </c>
      <c r="C11" s="7" t="s">
        <v>165</v>
      </c>
      <c r="D11" s="8">
        <v>31.2825</v>
      </c>
      <c r="E11" s="8">
        <v>6.744256</v>
      </c>
      <c r="F11" s="7"/>
      <c r="G11" s="8">
        <v>38.026756</v>
      </c>
      <c r="H11" s="7" t="s">
        <v>18</v>
      </c>
      <c r="I11" s="7"/>
    </row>
    <row r="12" ht="40" customHeight="1" spans="1:9">
      <c r="A12" s="9"/>
      <c r="B12" s="9"/>
      <c r="C12" s="9"/>
      <c r="D12" s="9"/>
      <c r="E12" s="9"/>
      <c r="F12" s="9"/>
      <c r="G12" s="9"/>
      <c r="H12" s="9"/>
      <c r="I12" s="9"/>
    </row>
    <row r="13" s="1" customFormat="1" ht="60.95" customHeight="1" spans="1:9">
      <c r="A13" s="10" t="s">
        <v>34</v>
      </c>
      <c r="B13" s="11" t="s">
        <v>72</v>
      </c>
      <c r="C13" s="11"/>
      <c r="D13" s="11"/>
      <c r="E13" s="11"/>
      <c r="F13" s="11"/>
      <c r="G13" s="11"/>
      <c r="H13" s="11"/>
      <c r="I13" s="11"/>
    </row>
  </sheetData>
  <mergeCells count="9">
    <mergeCell ref="A1:I1"/>
    <mergeCell ref="A2:I2"/>
    <mergeCell ref="D3:G3"/>
    <mergeCell ref="B13:I13"/>
    <mergeCell ref="A3:A5"/>
    <mergeCell ref="B3:B5"/>
    <mergeCell ref="C3:C5"/>
    <mergeCell ref="H3:H5"/>
    <mergeCell ref="I3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opLeftCell="A4" workbookViewId="0">
      <selection activeCell="J9" sqref="J9"/>
    </sheetView>
  </sheetViews>
  <sheetFormatPr defaultColWidth="9" defaultRowHeight="13.5"/>
  <cols>
    <col min="2" max="2" width="20.25" customWidth="1"/>
    <col min="3" max="3" width="13.375" customWidth="1"/>
    <col min="4" max="4" width="15.25" customWidth="1"/>
    <col min="5" max="5" width="18.25" customWidth="1"/>
    <col min="6" max="6" width="9.875" customWidth="1"/>
    <col min="7" max="7" width="12.625" customWidth="1"/>
    <col min="8" max="8" width="11.25" customWidth="1"/>
    <col min="9" max="9" width="17.875" customWidth="1"/>
  </cols>
  <sheetData>
    <row r="1" ht="27" spans="1:9">
      <c r="A1" s="2" t="s">
        <v>36</v>
      </c>
      <c r="B1" s="2"/>
      <c r="C1" s="2"/>
      <c r="D1" s="2"/>
      <c r="E1" s="2"/>
      <c r="F1" s="2"/>
      <c r="G1" s="2"/>
      <c r="H1" s="2"/>
      <c r="I1" s="2"/>
    </row>
    <row r="2" ht="14.25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4" t="s">
        <v>1</v>
      </c>
      <c r="B3" s="4" t="s">
        <v>2</v>
      </c>
      <c r="C3" s="4" t="s">
        <v>3</v>
      </c>
      <c r="D3" s="4" t="s">
        <v>4</v>
      </c>
      <c r="E3" s="4"/>
      <c r="F3" s="4"/>
      <c r="G3" s="4"/>
      <c r="H3" s="4" t="s">
        <v>5</v>
      </c>
      <c r="I3" s="4" t="s">
        <v>6</v>
      </c>
    </row>
    <row r="4" ht="48" customHeight="1" spans="1:9">
      <c r="A4" s="4"/>
      <c r="B4" s="4"/>
      <c r="C4" s="4"/>
      <c r="D4" s="4" t="s">
        <v>7</v>
      </c>
      <c r="E4" s="4" t="s">
        <v>8</v>
      </c>
      <c r="F4" s="4" t="s">
        <v>9</v>
      </c>
      <c r="G4" s="4" t="s">
        <v>10</v>
      </c>
      <c r="H4" s="4"/>
      <c r="I4" s="4"/>
    </row>
    <row r="5" ht="24" spans="1:9">
      <c r="A5" s="4"/>
      <c r="B5" s="4"/>
      <c r="C5" s="4"/>
      <c r="D5" s="5" t="s">
        <v>11</v>
      </c>
      <c r="E5" s="6" t="s">
        <v>12</v>
      </c>
      <c r="F5" s="5" t="s">
        <v>13</v>
      </c>
      <c r="G5" s="4" t="s">
        <v>14</v>
      </c>
      <c r="H5" s="4"/>
      <c r="I5" s="4"/>
    </row>
    <row r="6" ht="30" customHeight="1" spans="1:9">
      <c r="A6" s="13" t="s">
        <v>37</v>
      </c>
      <c r="B6" s="13" t="s">
        <v>38</v>
      </c>
      <c r="C6" s="13" t="s">
        <v>39</v>
      </c>
      <c r="D6" s="13">
        <v>42.23</v>
      </c>
      <c r="E6" s="13">
        <v>10.33</v>
      </c>
      <c r="F6" s="13">
        <v>0</v>
      </c>
      <c r="G6" s="13">
        <f t="shared" ref="G6:G12" si="0">D6+E6+F6</f>
        <v>52.56</v>
      </c>
      <c r="H6" s="13" t="s">
        <v>18</v>
      </c>
      <c r="I6" s="13"/>
    </row>
    <row r="7" ht="30" customHeight="1" spans="1:9">
      <c r="A7" s="13" t="s">
        <v>40</v>
      </c>
      <c r="B7" s="13" t="s">
        <v>41</v>
      </c>
      <c r="C7" s="13" t="s">
        <v>42</v>
      </c>
      <c r="D7" s="13">
        <v>42.23</v>
      </c>
      <c r="E7" s="13">
        <v>10.33</v>
      </c>
      <c r="F7" s="13">
        <v>0</v>
      </c>
      <c r="G7" s="13">
        <f t="shared" si="0"/>
        <v>52.56</v>
      </c>
      <c r="H7" s="13" t="s">
        <v>18</v>
      </c>
      <c r="I7" s="13"/>
    </row>
    <row r="8" ht="30" customHeight="1" spans="1:9">
      <c r="A8" s="13" t="s">
        <v>43</v>
      </c>
      <c r="B8" s="13" t="s">
        <v>44</v>
      </c>
      <c r="C8" s="13" t="s">
        <v>45</v>
      </c>
      <c r="D8" s="13">
        <v>31.67</v>
      </c>
      <c r="E8" s="13">
        <v>9.48</v>
      </c>
      <c r="F8" s="13">
        <v>0</v>
      </c>
      <c r="G8" s="13">
        <f t="shared" si="0"/>
        <v>41.15</v>
      </c>
      <c r="H8" s="13" t="s">
        <v>18</v>
      </c>
      <c r="I8" s="13"/>
    </row>
    <row r="9" ht="30" customHeight="1" spans="1:9">
      <c r="A9" s="13" t="s">
        <v>46</v>
      </c>
      <c r="B9" s="13" t="s">
        <v>44</v>
      </c>
      <c r="C9" s="13" t="s">
        <v>45</v>
      </c>
      <c r="D9" s="13">
        <v>31.67</v>
      </c>
      <c r="E9" s="13">
        <v>9.48</v>
      </c>
      <c r="F9" s="13">
        <v>0</v>
      </c>
      <c r="G9" s="13">
        <f t="shared" si="0"/>
        <v>41.15</v>
      </c>
      <c r="H9" s="13" t="s">
        <v>18</v>
      </c>
      <c r="I9" s="13"/>
    </row>
    <row r="10" ht="30" customHeight="1" spans="1:9">
      <c r="A10" s="13" t="s">
        <v>47</v>
      </c>
      <c r="B10" s="13" t="s">
        <v>44</v>
      </c>
      <c r="C10" s="13" t="s">
        <v>45</v>
      </c>
      <c r="D10" s="13">
        <v>31.67</v>
      </c>
      <c r="E10" s="13">
        <v>9.48</v>
      </c>
      <c r="F10" s="13">
        <v>0</v>
      </c>
      <c r="G10" s="13">
        <f t="shared" si="0"/>
        <v>41.15</v>
      </c>
      <c r="H10" s="13" t="s">
        <v>18</v>
      </c>
      <c r="I10" s="13"/>
    </row>
    <row r="11" ht="30" customHeight="1" spans="1:9">
      <c r="A11" s="13" t="s">
        <v>48</v>
      </c>
      <c r="B11" s="13" t="s">
        <v>49</v>
      </c>
      <c r="C11" s="13" t="s">
        <v>50</v>
      </c>
      <c r="D11" s="13">
        <v>10.21</v>
      </c>
      <c r="E11" s="13">
        <v>2.54</v>
      </c>
      <c r="F11" s="13">
        <v>0</v>
      </c>
      <c r="G11" s="13">
        <f t="shared" si="0"/>
        <v>12.75</v>
      </c>
      <c r="H11" s="13" t="s">
        <v>18</v>
      </c>
      <c r="I11" s="13"/>
    </row>
    <row r="12" ht="73" customHeight="1" spans="1:9">
      <c r="A12" s="13" t="s">
        <v>51</v>
      </c>
      <c r="B12" s="13" t="s">
        <v>52</v>
      </c>
      <c r="C12" s="13" t="s">
        <v>53</v>
      </c>
      <c r="D12" s="13">
        <v>68.31</v>
      </c>
      <c r="E12" s="13">
        <v>7.12</v>
      </c>
      <c r="F12" s="13">
        <v>0</v>
      </c>
      <c r="G12" s="13">
        <f t="shared" si="0"/>
        <v>75.43</v>
      </c>
      <c r="H12" s="13" t="s">
        <v>18</v>
      </c>
      <c r="I12" s="13"/>
    </row>
    <row r="13" ht="40" customHeight="1" spans="1:9">
      <c r="A13" s="13" t="s">
        <v>54</v>
      </c>
      <c r="B13" s="13" t="s">
        <v>55</v>
      </c>
      <c r="C13" s="13" t="s">
        <v>56</v>
      </c>
      <c r="D13" s="13">
        <v>33.85</v>
      </c>
      <c r="E13" s="13">
        <v>5.53</v>
      </c>
      <c r="F13" s="13">
        <v>0</v>
      </c>
      <c r="G13" s="13">
        <v>39.38</v>
      </c>
      <c r="H13" s="13" t="s">
        <v>18</v>
      </c>
      <c r="I13" s="13"/>
    </row>
    <row r="14" s="1" customFormat="1" ht="60.95" customHeight="1" spans="1:9">
      <c r="A14" s="10" t="s">
        <v>34</v>
      </c>
      <c r="B14" s="11" t="s">
        <v>57</v>
      </c>
      <c r="C14" s="11"/>
      <c r="D14" s="11"/>
      <c r="E14" s="11"/>
      <c r="F14" s="11"/>
      <c r="G14" s="11"/>
      <c r="H14" s="11"/>
      <c r="I14" s="11"/>
    </row>
  </sheetData>
  <mergeCells count="9">
    <mergeCell ref="A1:I1"/>
    <mergeCell ref="A2:I2"/>
    <mergeCell ref="D3:G3"/>
    <mergeCell ref="B14:I14"/>
    <mergeCell ref="A3:A5"/>
    <mergeCell ref="B3:B5"/>
    <mergeCell ref="C3:C5"/>
    <mergeCell ref="H3:H5"/>
    <mergeCell ref="I3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K7" sqref="K7"/>
    </sheetView>
  </sheetViews>
  <sheetFormatPr defaultColWidth="9" defaultRowHeight="13.5"/>
  <cols>
    <col min="2" max="2" width="20.25" customWidth="1"/>
    <col min="3" max="3" width="13.375" customWidth="1"/>
    <col min="4" max="4" width="15.25" customWidth="1"/>
    <col min="5" max="5" width="18.25" customWidth="1"/>
    <col min="6" max="6" width="9.875" customWidth="1"/>
    <col min="7" max="7" width="12.625" customWidth="1"/>
    <col min="8" max="8" width="11.25" customWidth="1"/>
    <col min="9" max="9" width="17.875" customWidth="1"/>
  </cols>
  <sheetData>
    <row r="1" ht="27" spans="1:9">
      <c r="A1" s="2" t="s">
        <v>58</v>
      </c>
      <c r="B1" s="2"/>
      <c r="C1" s="2"/>
      <c r="D1" s="2"/>
      <c r="E1" s="2"/>
      <c r="F1" s="2"/>
      <c r="G1" s="2"/>
      <c r="H1" s="2"/>
      <c r="I1" s="2"/>
    </row>
    <row r="2" ht="14.25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4" t="s">
        <v>1</v>
      </c>
      <c r="B3" s="4" t="s">
        <v>2</v>
      </c>
      <c r="C3" s="4" t="s">
        <v>3</v>
      </c>
      <c r="D3" s="4" t="s">
        <v>4</v>
      </c>
      <c r="E3" s="4"/>
      <c r="F3" s="4"/>
      <c r="G3" s="4"/>
      <c r="H3" s="4" t="s">
        <v>5</v>
      </c>
      <c r="I3" s="4" t="s">
        <v>6</v>
      </c>
    </row>
    <row r="4" ht="48" customHeight="1" spans="1:9">
      <c r="A4" s="4"/>
      <c r="B4" s="4"/>
      <c r="C4" s="4"/>
      <c r="D4" s="4" t="s">
        <v>7</v>
      </c>
      <c r="E4" s="4" t="s">
        <v>8</v>
      </c>
      <c r="F4" s="4" t="s">
        <v>9</v>
      </c>
      <c r="G4" s="4" t="s">
        <v>10</v>
      </c>
      <c r="H4" s="4"/>
      <c r="I4" s="4"/>
    </row>
    <row r="5" ht="24" spans="1:9">
      <c r="A5" s="4"/>
      <c r="B5" s="4"/>
      <c r="C5" s="4"/>
      <c r="D5" s="5" t="s">
        <v>11</v>
      </c>
      <c r="E5" s="6" t="s">
        <v>12</v>
      </c>
      <c r="F5" s="5" t="s">
        <v>13</v>
      </c>
      <c r="G5" s="4" t="s">
        <v>14</v>
      </c>
      <c r="H5" s="4"/>
      <c r="I5" s="4"/>
    </row>
    <row r="6" ht="40" customHeight="1" spans="1:9">
      <c r="A6" s="13" t="s">
        <v>59</v>
      </c>
      <c r="B6" s="13" t="s">
        <v>60</v>
      </c>
      <c r="C6" s="13" t="s">
        <v>61</v>
      </c>
      <c r="D6" s="13">
        <v>40.66</v>
      </c>
      <c r="E6" s="13">
        <f>(6.55+2.76+0.18+0.196+0.035+4.58+8.26+4.13)/2</f>
        <v>13.3455</v>
      </c>
      <c r="F6" s="13">
        <v>0</v>
      </c>
      <c r="G6" s="13">
        <f t="shared" ref="G6:G11" si="0">D6+E6</f>
        <v>54.0055</v>
      </c>
      <c r="H6" s="13" t="s">
        <v>18</v>
      </c>
      <c r="I6" s="13"/>
    </row>
    <row r="7" ht="40" customHeight="1" spans="1:9">
      <c r="A7" s="13" t="s">
        <v>62</v>
      </c>
      <c r="B7" s="13" t="s">
        <v>63</v>
      </c>
      <c r="C7" s="13" t="s">
        <v>61</v>
      </c>
      <c r="D7" s="13">
        <v>40.66</v>
      </c>
      <c r="E7" s="13">
        <f>(6.55+2.76+0.18+0.196+0.035+4.58+8.26+4.13)/2</f>
        <v>13.3455</v>
      </c>
      <c r="F7" s="13">
        <v>0</v>
      </c>
      <c r="G7" s="13">
        <f t="shared" si="0"/>
        <v>54.0055</v>
      </c>
      <c r="H7" s="13" t="s">
        <v>18</v>
      </c>
      <c r="I7" s="13"/>
    </row>
    <row r="8" ht="40" customHeight="1" spans="1:9">
      <c r="A8" s="13" t="s">
        <v>64</v>
      </c>
      <c r="B8" s="13" t="s">
        <v>65</v>
      </c>
      <c r="C8" s="13" t="s">
        <v>61</v>
      </c>
      <c r="D8" s="13">
        <v>30.495</v>
      </c>
      <c r="E8" s="13">
        <v>11.63</v>
      </c>
      <c r="F8" s="13">
        <v>0</v>
      </c>
      <c r="G8" s="13">
        <f t="shared" si="0"/>
        <v>42.125</v>
      </c>
      <c r="H8" s="13" t="s">
        <v>18</v>
      </c>
      <c r="I8" s="13"/>
    </row>
    <row r="9" ht="40" customHeight="1" spans="1:9">
      <c r="A9" s="13" t="s">
        <v>66</v>
      </c>
      <c r="B9" s="13" t="s">
        <v>67</v>
      </c>
      <c r="C9" s="13" t="s">
        <v>61</v>
      </c>
      <c r="D9" s="13">
        <v>30.495</v>
      </c>
      <c r="E9" s="13">
        <v>11.63</v>
      </c>
      <c r="F9" s="13">
        <v>0</v>
      </c>
      <c r="G9" s="13">
        <f t="shared" si="0"/>
        <v>42.125</v>
      </c>
      <c r="H9" s="13" t="s">
        <v>18</v>
      </c>
      <c r="I9" s="13"/>
    </row>
    <row r="10" ht="40" customHeight="1" spans="1:9">
      <c r="A10" s="13" t="s">
        <v>68</v>
      </c>
      <c r="B10" s="13" t="s">
        <v>65</v>
      </c>
      <c r="C10" s="13" t="s">
        <v>69</v>
      </c>
      <c r="D10" s="13">
        <v>7.62375</v>
      </c>
      <c r="E10" s="13">
        <v>2.3436</v>
      </c>
      <c r="F10" s="13">
        <v>0</v>
      </c>
      <c r="G10" s="13">
        <f t="shared" si="0"/>
        <v>9.96735</v>
      </c>
      <c r="H10" s="13" t="s">
        <v>18</v>
      </c>
      <c r="I10" s="13"/>
    </row>
    <row r="11" ht="40" customHeight="1" spans="1:9">
      <c r="A11" s="13" t="s">
        <v>70</v>
      </c>
      <c r="B11" s="13" t="s">
        <v>71</v>
      </c>
      <c r="C11" s="13" t="s">
        <v>69</v>
      </c>
      <c r="D11" s="13">
        <v>7.62375</v>
      </c>
      <c r="E11" s="13">
        <v>1.8653</v>
      </c>
      <c r="F11" s="13">
        <v>0</v>
      </c>
      <c r="G11" s="13">
        <f t="shared" si="0"/>
        <v>9.48905</v>
      </c>
      <c r="H11" s="13" t="s">
        <v>18</v>
      </c>
      <c r="I11" s="13"/>
    </row>
    <row r="12" s="1" customFormat="1" ht="60.95" customHeight="1" spans="1:9">
      <c r="A12" s="10" t="s">
        <v>34</v>
      </c>
      <c r="B12" s="11" t="s">
        <v>72</v>
      </c>
      <c r="C12" s="11"/>
      <c r="D12" s="11"/>
      <c r="E12" s="11"/>
      <c r="F12" s="11"/>
      <c r="G12" s="11"/>
      <c r="H12" s="11"/>
      <c r="I12" s="11"/>
    </row>
  </sheetData>
  <mergeCells count="9">
    <mergeCell ref="A1:I1"/>
    <mergeCell ref="A2:I2"/>
    <mergeCell ref="D3:G3"/>
    <mergeCell ref="B12:I12"/>
    <mergeCell ref="A3:A5"/>
    <mergeCell ref="B3:B5"/>
    <mergeCell ref="C3:C5"/>
    <mergeCell ref="H3:H5"/>
    <mergeCell ref="I3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K7" sqref="K7"/>
    </sheetView>
  </sheetViews>
  <sheetFormatPr defaultColWidth="9" defaultRowHeight="13.5"/>
  <cols>
    <col min="2" max="2" width="20.25" customWidth="1"/>
    <col min="3" max="3" width="13.375" customWidth="1"/>
    <col min="4" max="4" width="15.25" customWidth="1"/>
    <col min="5" max="5" width="18.25" customWidth="1"/>
    <col min="6" max="6" width="9.875" customWidth="1"/>
    <col min="7" max="7" width="12.625" customWidth="1"/>
    <col min="8" max="8" width="11.25" customWidth="1"/>
    <col min="9" max="9" width="17.875" customWidth="1"/>
  </cols>
  <sheetData>
    <row r="1" ht="27" spans="1:9">
      <c r="A1" s="2" t="s">
        <v>73</v>
      </c>
      <c r="B1" s="2"/>
      <c r="C1" s="2"/>
      <c r="D1" s="2"/>
      <c r="E1" s="2"/>
      <c r="F1" s="2"/>
      <c r="G1" s="2"/>
      <c r="H1" s="2"/>
      <c r="I1" s="2"/>
    </row>
    <row r="2" ht="14.25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4" t="s">
        <v>1</v>
      </c>
      <c r="B3" s="4" t="s">
        <v>2</v>
      </c>
      <c r="C3" s="4" t="s">
        <v>3</v>
      </c>
      <c r="D3" s="4" t="s">
        <v>4</v>
      </c>
      <c r="E3" s="4"/>
      <c r="F3" s="4"/>
      <c r="G3" s="4"/>
      <c r="H3" s="4" t="s">
        <v>5</v>
      </c>
      <c r="I3" s="4" t="s">
        <v>6</v>
      </c>
    </row>
    <row r="4" ht="48" customHeight="1" spans="1:9">
      <c r="A4" s="4"/>
      <c r="B4" s="4"/>
      <c r="C4" s="4"/>
      <c r="D4" s="4" t="s">
        <v>7</v>
      </c>
      <c r="E4" s="4" t="s">
        <v>8</v>
      </c>
      <c r="F4" s="4" t="s">
        <v>9</v>
      </c>
      <c r="G4" s="4" t="s">
        <v>10</v>
      </c>
      <c r="H4" s="4"/>
      <c r="I4" s="4"/>
    </row>
    <row r="5" ht="24" spans="1:9">
      <c r="A5" s="4"/>
      <c r="B5" s="4"/>
      <c r="C5" s="4"/>
      <c r="D5" s="5" t="s">
        <v>11</v>
      </c>
      <c r="E5" s="6" t="s">
        <v>12</v>
      </c>
      <c r="F5" s="5" t="s">
        <v>13</v>
      </c>
      <c r="G5" s="4" t="s">
        <v>14</v>
      </c>
      <c r="H5" s="4"/>
      <c r="I5" s="4"/>
    </row>
    <row r="6" ht="40" customHeight="1" spans="1:9">
      <c r="A6" s="28" t="s">
        <v>74</v>
      </c>
      <c r="B6" s="28" t="s">
        <v>60</v>
      </c>
      <c r="C6" s="28" t="s">
        <v>75</v>
      </c>
      <c r="D6" s="13">
        <f>ROUND((47666.67+94933.33)/10000,2)</f>
        <v>14.26</v>
      </c>
      <c r="E6" s="13">
        <v>2.86</v>
      </c>
      <c r="F6" s="13">
        <v>0</v>
      </c>
      <c r="G6" s="13">
        <f t="shared" ref="G6:G11" si="0">D6+E6+F6</f>
        <v>17.12</v>
      </c>
      <c r="H6" s="13" t="s">
        <v>18</v>
      </c>
      <c r="I6" s="13"/>
    </row>
    <row r="7" ht="40" customHeight="1" spans="1:9">
      <c r="A7" s="28" t="s">
        <v>76</v>
      </c>
      <c r="B7" s="28" t="s">
        <v>60</v>
      </c>
      <c r="C7" s="28" t="s">
        <v>77</v>
      </c>
      <c r="D7" s="13">
        <f>ROUND((95333.3+189866.67)/10000,2)</f>
        <v>28.52</v>
      </c>
      <c r="E7" s="13">
        <v>5.65</v>
      </c>
      <c r="F7" s="13">
        <v>0</v>
      </c>
      <c r="G7" s="13">
        <f t="shared" si="0"/>
        <v>34.17</v>
      </c>
      <c r="H7" s="13" t="s">
        <v>18</v>
      </c>
      <c r="I7" s="13"/>
    </row>
    <row r="8" ht="40" customHeight="1" spans="1:9">
      <c r="A8" s="28" t="s">
        <v>78</v>
      </c>
      <c r="B8" s="28" t="s">
        <v>63</v>
      </c>
      <c r="C8" s="28" t="s">
        <v>33</v>
      </c>
      <c r="D8" s="13">
        <f>ROUND((143000+284800)/10000,2)</f>
        <v>42.78</v>
      </c>
      <c r="E8" s="13">
        <v>8.51</v>
      </c>
      <c r="F8" s="13">
        <v>0</v>
      </c>
      <c r="G8" s="13">
        <f t="shared" si="0"/>
        <v>51.29</v>
      </c>
      <c r="H8" s="13" t="s">
        <v>18</v>
      </c>
      <c r="I8" s="13"/>
    </row>
    <row r="9" ht="40" customHeight="1" spans="1:9">
      <c r="A9" s="28" t="s">
        <v>79</v>
      </c>
      <c r="B9" s="28" t="s">
        <v>65</v>
      </c>
      <c r="C9" s="28" t="s">
        <v>33</v>
      </c>
      <c r="D9" s="13">
        <f>D8*0.75</f>
        <v>32.085</v>
      </c>
      <c r="E9" s="13">
        <v>8.51</v>
      </c>
      <c r="F9" s="13">
        <v>0</v>
      </c>
      <c r="G9" s="13">
        <f t="shared" si="0"/>
        <v>40.595</v>
      </c>
      <c r="H9" s="13" t="s">
        <v>18</v>
      </c>
      <c r="I9" s="13"/>
    </row>
    <row r="10" ht="40" customHeight="1" spans="1:9">
      <c r="A10" s="28" t="s">
        <v>80</v>
      </c>
      <c r="B10" s="28" t="s">
        <v>65</v>
      </c>
      <c r="C10" s="28" t="s">
        <v>33</v>
      </c>
      <c r="D10" s="13">
        <v>32.085</v>
      </c>
      <c r="E10" s="13">
        <v>8.51</v>
      </c>
      <c r="F10" s="13">
        <v>0</v>
      </c>
      <c r="G10" s="13">
        <f t="shared" si="0"/>
        <v>40.595</v>
      </c>
      <c r="H10" s="13" t="s">
        <v>18</v>
      </c>
      <c r="I10" s="13"/>
    </row>
    <row r="11" ht="40" customHeight="1" spans="1:9">
      <c r="A11" s="28" t="s">
        <v>81</v>
      </c>
      <c r="B11" s="28" t="s">
        <v>82</v>
      </c>
      <c r="C11" s="28" t="s">
        <v>83</v>
      </c>
      <c r="D11" s="13">
        <f>ROUND((26812.5+71200)/10000,2)</f>
        <v>9.8</v>
      </c>
      <c r="E11" s="13">
        <v>2.14</v>
      </c>
      <c r="F11" s="13">
        <v>0</v>
      </c>
      <c r="G11" s="13">
        <f t="shared" si="0"/>
        <v>11.94</v>
      </c>
      <c r="H11" s="13" t="s">
        <v>18</v>
      </c>
      <c r="I11" s="13"/>
    </row>
    <row r="12" s="1" customFormat="1" ht="60.95" customHeight="1" spans="1:9">
      <c r="A12" s="10" t="s">
        <v>34</v>
      </c>
      <c r="B12" s="11" t="s">
        <v>72</v>
      </c>
      <c r="C12" s="11"/>
      <c r="D12" s="11"/>
      <c r="E12" s="11"/>
      <c r="F12" s="11"/>
      <c r="G12" s="11"/>
      <c r="H12" s="11"/>
      <c r="I12" s="11"/>
    </row>
  </sheetData>
  <mergeCells count="9">
    <mergeCell ref="A1:I1"/>
    <mergeCell ref="A2:I2"/>
    <mergeCell ref="D3:G3"/>
    <mergeCell ref="B12:I12"/>
    <mergeCell ref="A3:A5"/>
    <mergeCell ref="B3:B5"/>
    <mergeCell ref="C3:C5"/>
    <mergeCell ref="H3:H5"/>
    <mergeCell ref="I3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L8" sqref="L8"/>
    </sheetView>
  </sheetViews>
  <sheetFormatPr defaultColWidth="9" defaultRowHeight="13.5"/>
  <cols>
    <col min="2" max="2" width="20.25" customWidth="1"/>
    <col min="3" max="3" width="13.375" customWidth="1"/>
    <col min="4" max="4" width="15.25" customWidth="1"/>
    <col min="5" max="5" width="18.25" customWidth="1"/>
    <col min="6" max="6" width="9.875" customWidth="1"/>
    <col min="7" max="7" width="12.625" customWidth="1"/>
    <col min="8" max="8" width="11.25" customWidth="1"/>
    <col min="9" max="9" width="17.875" customWidth="1"/>
  </cols>
  <sheetData>
    <row r="1" ht="27" spans="1:9">
      <c r="A1" s="2" t="s">
        <v>84</v>
      </c>
      <c r="B1" s="2"/>
      <c r="C1" s="2"/>
      <c r="D1" s="2"/>
      <c r="E1" s="2"/>
      <c r="F1" s="2"/>
      <c r="G1" s="2"/>
      <c r="H1" s="2"/>
      <c r="I1" s="2"/>
    </row>
    <row r="2" ht="14.25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4" t="s">
        <v>1</v>
      </c>
      <c r="B3" s="4" t="s">
        <v>2</v>
      </c>
      <c r="C3" s="4" t="s">
        <v>3</v>
      </c>
      <c r="D3" s="4" t="s">
        <v>4</v>
      </c>
      <c r="E3" s="4"/>
      <c r="F3" s="4"/>
      <c r="G3" s="4"/>
      <c r="H3" s="4" t="s">
        <v>5</v>
      </c>
      <c r="I3" s="4" t="s">
        <v>6</v>
      </c>
    </row>
    <row r="4" ht="48" customHeight="1" spans="1:9">
      <c r="A4" s="4"/>
      <c r="B4" s="4"/>
      <c r="C4" s="4"/>
      <c r="D4" s="4" t="s">
        <v>7</v>
      </c>
      <c r="E4" s="4" t="s">
        <v>8</v>
      </c>
      <c r="F4" s="4" t="s">
        <v>9</v>
      </c>
      <c r="G4" s="4" t="s">
        <v>10</v>
      </c>
      <c r="H4" s="4"/>
      <c r="I4" s="4"/>
    </row>
    <row r="5" ht="24" spans="1:9">
      <c r="A5" s="4"/>
      <c r="B5" s="4"/>
      <c r="C5" s="4"/>
      <c r="D5" s="5" t="s">
        <v>11</v>
      </c>
      <c r="E5" s="6" t="s">
        <v>12</v>
      </c>
      <c r="F5" s="5" t="s">
        <v>13</v>
      </c>
      <c r="G5" s="4" t="s">
        <v>14</v>
      </c>
      <c r="H5" s="4"/>
      <c r="I5" s="4"/>
    </row>
    <row r="6" ht="40" customHeight="1" spans="1:9">
      <c r="A6" s="12" t="s">
        <v>85</v>
      </c>
      <c r="B6" s="12" t="s">
        <v>60</v>
      </c>
      <c r="C6" s="12">
        <v>2017.07</v>
      </c>
      <c r="D6" s="12">
        <v>42.9</v>
      </c>
      <c r="E6" s="12">
        <v>12.4</v>
      </c>
      <c r="F6" s="12"/>
      <c r="G6" s="12">
        <f t="shared" ref="G6:G9" si="0">D6+E6</f>
        <v>55.3</v>
      </c>
      <c r="H6" s="12" t="s">
        <v>18</v>
      </c>
      <c r="I6" s="12"/>
    </row>
    <row r="7" ht="40" customHeight="1" spans="1:9">
      <c r="A7" s="12" t="s">
        <v>86</v>
      </c>
      <c r="B7" s="12" t="s">
        <v>65</v>
      </c>
      <c r="C7" s="12">
        <v>2017.11</v>
      </c>
      <c r="D7" s="12">
        <f>D6*0.75</f>
        <v>32.175</v>
      </c>
      <c r="E7" s="12">
        <v>9.63</v>
      </c>
      <c r="F7" s="12"/>
      <c r="G7" s="12">
        <f t="shared" si="0"/>
        <v>41.805</v>
      </c>
      <c r="H7" s="12" t="s">
        <v>18</v>
      </c>
      <c r="I7" s="12"/>
    </row>
    <row r="8" ht="40" customHeight="1" spans="1:9">
      <c r="A8" s="12" t="s">
        <v>87</v>
      </c>
      <c r="B8" s="12" t="s">
        <v>65</v>
      </c>
      <c r="C8" s="12">
        <v>2017.11</v>
      </c>
      <c r="D8" s="12">
        <v>32.175</v>
      </c>
      <c r="E8" s="12">
        <v>9.63</v>
      </c>
      <c r="F8" s="12"/>
      <c r="G8" s="12">
        <f t="shared" si="0"/>
        <v>41.805</v>
      </c>
      <c r="H8" s="12" t="s">
        <v>18</v>
      </c>
      <c r="I8" s="12"/>
    </row>
    <row r="9" ht="40" customHeight="1" spans="1:9">
      <c r="A9" s="12" t="s">
        <v>88</v>
      </c>
      <c r="B9" s="12" t="s">
        <v>82</v>
      </c>
      <c r="C9" s="12">
        <v>2019.06</v>
      </c>
      <c r="D9" s="12">
        <f>D8/2</f>
        <v>16.0875</v>
      </c>
      <c r="E9" s="12">
        <v>4.75</v>
      </c>
      <c r="F9" s="12"/>
      <c r="G9" s="12">
        <f t="shared" si="0"/>
        <v>20.8375</v>
      </c>
      <c r="H9" s="12" t="s">
        <v>18</v>
      </c>
      <c r="I9" s="12"/>
    </row>
    <row r="10" s="1" customFormat="1" ht="60.95" customHeight="1" spans="1:9">
      <c r="A10" s="10" t="s">
        <v>34</v>
      </c>
      <c r="B10" s="11" t="s">
        <v>72</v>
      </c>
      <c r="C10" s="11"/>
      <c r="D10" s="11"/>
      <c r="E10" s="11"/>
      <c r="F10" s="11"/>
      <c r="G10" s="11"/>
      <c r="H10" s="11"/>
      <c r="I10" s="11"/>
    </row>
  </sheetData>
  <mergeCells count="9">
    <mergeCell ref="A1:I1"/>
    <mergeCell ref="A2:I2"/>
    <mergeCell ref="D3:G3"/>
    <mergeCell ref="B10:I10"/>
    <mergeCell ref="A3:A5"/>
    <mergeCell ref="B3:B5"/>
    <mergeCell ref="C3:C5"/>
    <mergeCell ref="H3:H5"/>
    <mergeCell ref="I3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C10" sqref="C10"/>
    </sheetView>
  </sheetViews>
  <sheetFormatPr defaultColWidth="9" defaultRowHeight="13.5"/>
  <cols>
    <col min="2" max="2" width="20.25" customWidth="1"/>
    <col min="3" max="3" width="13.375" customWidth="1"/>
    <col min="4" max="4" width="15.25" customWidth="1"/>
    <col min="5" max="5" width="18.25" customWidth="1"/>
    <col min="6" max="6" width="9.875" customWidth="1"/>
    <col min="7" max="7" width="12.625" customWidth="1"/>
    <col min="8" max="8" width="11.25" customWidth="1"/>
    <col min="9" max="9" width="17.875" customWidth="1"/>
  </cols>
  <sheetData>
    <row r="1" ht="27" spans="1:9">
      <c r="A1" s="2" t="s">
        <v>89</v>
      </c>
      <c r="B1" s="2"/>
      <c r="C1" s="2"/>
      <c r="D1" s="2"/>
      <c r="E1" s="2"/>
      <c r="F1" s="2"/>
      <c r="G1" s="2"/>
      <c r="H1" s="2"/>
      <c r="I1" s="2"/>
    </row>
    <row r="2" ht="14.25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4" t="s">
        <v>1</v>
      </c>
      <c r="B3" s="4" t="s">
        <v>2</v>
      </c>
      <c r="C3" s="4" t="s">
        <v>3</v>
      </c>
      <c r="D3" s="4" t="s">
        <v>4</v>
      </c>
      <c r="E3" s="4"/>
      <c r="F3" s="4"/>
      <c r="G3" s="4"/>
      <c r="H3" s="4" t="s">
        <v>5</v>
      </c>
      <c r="I3" s="4" t="s">
        <v>6</v>
      </c>
    </row>
    <row r="4" ht="48" customHeight="1" spans="1:9">
      <c r="A4" s="4"/>
      <c r="B4" s="4"/>
      <c r="C4" s="4"/>
      <c r="D4" s="4" t="s">
        <v>7</v>
      </c>
      <c r="E4" s="4" t="s">
        <v>8</v>
      </c>
      <c r="F4" s="4" t="s">
        <v>9</v>
      </c>
      <c r="G4" s="4" t="s">
        <v>10</v>
      </c>
      <c r="H4" s="4"/>
      <c r="I4" s="4"/>
    </row>
    <row r="5" ht="24" spans="1:9">
      <c r="A5" s="4"/>
      <c r="B5" s="4"/>
      <c r="C5" s="4"/>
      <c r="D5" s="5" t="s">
        <v>11</v>
      </c>
      <c r="E5" s="6" t="s">
        <v>12</v>
      </c>
      <c r="F5" s="5" t="s">
        <v>13</v>
      </c>
      <c r="G5" s="4" t="s">
        <v>14</v>
      </c>
      <c r="H5" s="4"/>
      <c r="I5" s="4"/>
    </row>
    <row r="6" ht="30" customHeight="1" spans="1:9">
      <c r="A6" s="25" t="s">
        <v>90</v>
      </c>
      <c r="B6" s="13" t="s">
        <v>91</v>
      </c>
      <c r="C6" s="13" t="s">
        <v>92</v>
      </c>
      <c r="D6" s="26">
        <v>46.58</v>
      </c>
      <c r="E6" s="13">
        <v>5.959</v>
      </c>
      <c r="F6" s="13"/>
      <c r="G6" s="26">
        <f t="shared" ref="G6:G14" si="0">D6+E6+F6</f>
        <v>52.539</v>
      </c>
      <c r="H6" s="13" t="s">
        <v>18</v>
      </c>
      <c r="I6" s="13"/>
    </row>
    <row r="7" ht="30" customHeight="1" spans="1:9">
      <c r="A7" s="27" t="s">
        <v>93</v>
      </c>
      <c r="B7" s="13" t="s">
        <v>65</v>
      </c>
      <c r="C7" s="13" t="s">
        <v>94</v>
      </c>
      <c r="D7" s="26">
        <v>34.935</v>
      </c>
      <c r="E7" s="13">
        <v>5.959</v>
      </c>
      <c r="F7" s="13"/>
      <c r="G7" s="26">
        <f t="shared" si="0"/>
        <v>40.894</v>
      </c>
      <c r="H7" s="13" t="s">
        <v>18</v>
      </c>
      <c r="I7" s="13"/>
    </row>
    <row r="8" ht="30" customHeight="1" spans="1:9">
      <c r="A8" s="27" t="s">
        <v>95</v>
      </c>
      <c r="B8" s="13" t="s">
        <v>96</v>
      </c>
      <c r="C8" s="13" t="s">
        <v>97</v>
      </c>
      <c r="D8" s="26">
        <v>34.935</v>
      </c>
      <c r="E8" s="13">
        <v>5.959</v>
      </c>
      <c r="F8" s="13"/>
      <c r="G8" s="26">
        <f t="shared" si="0"/>
        <v>40.894</v>
      </c>
      <c r="H8" s="13" t="s">
        <v>18</v>
      </c>
      <c r="I8" s="13"/>
    </row>
    <row r="9" ht="30" customHeight="1" spans="1:9">
      <c r="A9" s="27" t="s">
        <v>98</v>
      </c>
      <c r="B9" s="13" t="s">
        <v>65</v>
      </c>
      <c r="C9" s="13" t="s">
        <v>99</v>
      </c>
      <c r="D9" s="26">
        <v>34.935</v>
      </c>
      <c r="E9" s="13">
        <v>5.959</v>
      </c>
      <c r="F9" s="13"/>
      <c r="G9" s="26">
        <f t="shared" si="0"/>
        <v>40.894</v>
      </c>
      <c r="H9" s="13" t="s">
        <v>18</v>
      </c>
      <c r="I9" s="13"/>
    </row>
    <row r="10" ht="30" customHeight="1" spans="1:9">
      <c r="A10" s="27" t="s">
        <v>100</v>
      </c>
      <c r="B10" s="13" t="s">
        <v>65</v>
      </c>
      <c r="C10" s="13" t="s">
        <v>101</v>
      </c>
      <c r="D10" s="26">
        <v>34.935</v>
      </c>
      <c r="E10" s="13">
        <v>5.959</v>
      </c>
      <c r="F10" s="13"/>
      <c r="G10" s="26">
        <f t="shared" si="0"/>
        <v>40.894</v>
      </c>
      <c r="H10" s="13" t="s">
        <v>18</v>
      </c>
      <c r="I10" s="13"/>
    </row>
    <row r="11" ht="30" customHeight="1" spans="1:9">
      <c r="A11" s="27" t="s">
        <v>102</v>
      </c>
      <c r="B11" s="13" t="s">
        <v>103</v>
      </c>
      <c r="C11" s="13" t="s">
        <v>94</v>
      </c>
      <c r="D11" s="26">
        <v>34.935</v>
      </c>
      <c r="E11" s="13">
        <v>5.959</v>
      </c>
      <c r="F11" s="13"/>
      <c r="G11" s="26">
        <f t="shared" si="0"/>
        <v>40.894</v>
      </c>
      <c r="H11" s="13" t="s">
        <v>18</v>
      </c>
      <c r="I11" s="13"/>
    </row>
    <row r="12" ht="30" customHeight="1" spans="1:9">
      <c r="A12" s="27" t="s">
        <v>104</v>
      </c>
      <c r="B12" s="13" t="s">
        <v>105</v>
      </c>
      <c r="C12" s="13" t="s">
        <v>106</v>
      </c>
      <c r="D12" s="26">
        <v>34.935</v>
      </c>
      <c r="E12" s="13">
        <v>5.959</v>
      </c>
      <c r="F12" s="13"/>
      <c r="G12" s="26">
        <f t="shared" si="0"/>
        <v>40.894</v>
      </c>
      <c r="H12" s="13" t="s">
        <v>18</v>
      </c>
      <c r="I12" s="13"/>
    </row>
    <row r="13" ht="30" customHeight="1" spans="1:9">
      <c r="A13" s="27" t="s">
        <v>107</v>
      </c>
      <c r="B13" s="13" t="s">
        <v>108</v>
      </c>
      <c r="C13" s="13" t="s">
        <v>109</v>
      </c>
      <c r="D13" s="26">
        <v>34.935</v>
      </c>
      <c r="E13" s="13">
        <v>5.959</v>
      </c>
      <c r="F13" s="13"/>
      <c r="G13" s="26">
        <f t="shared" si="0"/>
        <v>40.894</v>
      </c>
      <c r="H13" s="13" t="s">
        <v>18</v>
      </c>
      <c r="I13" s="13"/>
    </row>
    <row r="14" ht="30" customHeight="1" spans="1:9">
      <c r="A14" s="27" t="s">
        <v>110</v>
      </c>
      <c r="B14" s="13" t="s">
        <v>111</v>
      </c>
      <c r="C14" s="13" t="s">
        <v>112</v>
      </c>
      <c r="D14" s="26">
        <v>34.935</v>
      </c>
      <c r="E14" s="13">
        <v>5.959</v>
      </c>
      <c r="F14" s="13"/>
      <c r="G14" s="26">
        <f t="shared" si="0"/>
        <v>40.894</v>
      </c>
      <c r="H14" s="13" t="s">
        <v>18</v>
      </c>
      <c r="I14" s="13"/>
    </row>
    <row r="15" s="1" customFormat="1" ht="60.95" customHeight="1" spans="1:9">
      <c r="A15" s="10" t="s">
        <v>34</v>
      </c>
      <c r="B15" s="11" t="s">
        <v>72</v>
      </c>
      <c r="C15" s="11"/>
      <c r="D15" s="11"/>
      <c r="E15" s="11"/>
      <c r="F15" s="11"/>
      <c r="G15" s="11"/>
      <c r="H15" s="11"/>
      <c r="I15" s="11"/>
    </row>
  </sheetData>
  <mergeCells count="9">
    <mergeCell ref="A1:I1"/>
    <mergeCell ref="A2:I2"/>
    <mergeCell ref="D3:G3"/>
    <mergeCell ref="B15:I15"/>
    <mergeCell ref="A3:A5"/>
    <mergeCell ref="B3:B5"/>
    <mergeCell ref="C3:C5"/>
    <mergeCell ref="H3:H5"/>
    <mergeCell ref="I3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D9" sqref="D9:I9"/>
    </sheetView>
  </sheetViews>
  <sheetFormatPr defaultColWidth="9" defaultRowHeight="13.5"/>
  <cols>
    <col min="2" max="2" width="20.25" customWidth="1"/>
    <col min="3" max="3" width="13.375" customWidth="1"/>
    <col min="4" max="4" width="15.25" customWidth="1"/>
    <col min="5" max="5" width="18.25" customWidth="1"/>
    <col min="6" max="6" width="9.875" customWidth="1"/>
    <col min="7" max="7" width="12.625" customWidth="1"/>
    <col min="8" max="8" width="11.25" customWidth="1"/>
    <col min="9" max="9" width="17.875" customWidth="1"/>
  </cols>
  <sheetData>
    <row r="1" ht="27" spans="1:9">
      <c r="A1" s="2" t="s">
        <v>113</v>
      </c>
      <c r="B1" s="2"/>
      <c r="C1" s="2"/>
      <c r="D1" s="2"/>
      <c r="E1" s="2"/>
      <c r="F1" s="2"/>
      <c r="G1" s="2"/>
      <c r="H1" s="2"/>
      <c r="I1" s="2"/>
    </row>
    <row r="2" ht="14.25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4" t="s">
        <v>1</v>
      </c>
      <c r="B3" s="4" t="s">
        <v>2</v>
      </c>
      <c r="C3" s="4" t="s">
        <v>3</v>
      </c>
      <c r="D3" s="4" t="s">
        <v>4</v>
      </c>
      <c r="E3" s="4"/>
      <c r="F3" s="4"/>
      <c r="G3" s="4"/>
      <c r="H3" s="4" t="s">
        <v>5</v>
      </c>
      <c r="I3" s="4" t="s">
        <v>6</v>
      </c>
    </row>
    <row r="4" ht="48" customHeight="1" spans="1:9">
      <c r="A4" s="4"/>
      <c r="B4" s="4"/>
      <c r="C4" s="4"/>
      <c r="D4" s="4" t="s">
        <v>7</v>
      </c>
      <c r="E4" s="4" t="s">
        <v>8</v>
      </c>
      <c r="F4" s="4" t="s">
        <v>9</v>
      </c>
      <c r="G4" s="4" t="s">
        <v>10</v>
      </c>
      <c r="H4" s="4"/>
      <c r="I4" s="4"/>
    </row>
    <row r="5" ht="24" spans="1:9">
      <c r="A5" s="4"/>
      <c r="B5" s="4"/>
      <c r="C5" s="4"/>
      <c r="D5" s="5" t="s">
        <v>11</v>
      </c>
      <c r="E5" s="6" t="s">
        <v>12</v>
      </c>
      <c r="F5" s="5" t="s">
        <v>13</v>
      </c>
      <c r="G5" s="4" t="s">
        <v>14</v>
      </c>
      <c r="H5" s="4"/>
      <c r="I5" s="4"/>
    </row>
    <row r="6" ht="40" customHeight="1" spans="1:9">
      <c r="A6" s="22" t="s">
        <v>114</v>
      </c>
      <c r="B6" s="23" t="s">
        <v>115</v>
      </c>
      <c r="C6" s="23" t="s">
        <v>116</v>
      </c>
      <c r="D6" s="22">
        <v>39.14</v>
      </c>
      <c r="E6" s="22">
        <v>5.06</v>
      </c>
      <c r="F6" s="22"/>
      <c r="G6" s="22">
        <f>SUM(D6:F7)</f>
        <v>44.2</v>
      </c>
      <c r="H6" s="22" t="s">
        <v>18</v>
      </c>
      <c r="I6" s="22" t="s">
        <v>117</v>
      </c>
    </row>
    <row r="7" ht="40" customHeight="1" spans="1:9">
      <c r="A7" s="24"/>
      <c r="B7" s="23" t="s">
        <v>118</v>
      </c>
      <c r="C7" s="23" t="s">
        <v>119</v>
      </c>
      <c r="D7" s="24"/>
      <c r="E7" s="24"/>
      <c r="F7" s="24"/>
      <c r="G7" s="24"/>
      <c r="H7" s="24"/>
      <c r="I7" s="24"/>
    </row>
    <row r="8" ht="40" customHeight="1" spans="1:9">
      <c r="A8" s="23" t="s">
        <v>120</v>
      </c>
      <c r="B8" s="23" t="s">
        <v>121</v>
      </c>
      <c r="C8" s="23" t="s">
        <v>122</v>
      </c>
      <c r="D8" s="23">
        <v>35.22</v>
      </c>
      <c r="E8" s="23">
        <v>5.05</v>
      </c>
      <c r="F8" s="23"/>
      <c r="G8" s="22">
        <f>SUM(D8:F8)</f>
        <v>40.27</v>
      </c>
      <c r="H8" s="23" t="s">
        <v>18</v>
      </c>
      <c r="I8" s="23" t="s">
        <v>117</v>
      </c>
    </row>
    <row r="9" ht="40" customHeight="1" spans="1:9">
      <c r="A9" s="23" t="s">
        <v>70</v>
      </c>
      <c r="B9" s="23" t="s">
        <v>118</v>
      </c>
      <c r="C9" s="23" t="s">
        <v>116</v>
      </c>
      <c r="D9" s="23">
        <v>29.35</v>
      </c>
      <c r="E9" s="23">
        <v>3.43</v>
      </c>
      <c r="F9" s="23"/>
      <c r="G9" s="23">
        <f>SUM(D9:F9)</f>
        <v>32.78</v>
      </c>
      <c r="H9" s="23" t="s">
        <v>18</v>
      </c>
      <c r="I9" s="23" t="s">
        <v>117</v>
      </c>
    </row>
    <row r="10" s="1" customFormat="1" ht="60.95" customHeight="1" spans="1:9">
      <c r="A10" s="10" t="s">
        <v>34</v>
      </c>
      <c r="B10" s="11" t="s">
        <v>72</v>
      </c>
      <c r="C10" s="11"/>
      <c r="D10" s="11"/>
      <c r="E10" s="11"/>
      <c r="F10" s="11"/>
      <c r="G10" s="11"/>
      <c r="H10" s="11"/>
      <c r="I10" s="11"/>
    </row>
  </sheetData>
  <mergeCells count="16">
    <mergeCell ref="A1:I1"/>
    <mergeCell ref="A2:I2"/>
    <mergeCell ref="D3:G3"/>
    <mergeCell ref="B10:I10"/>
    <mergeCell ref="A3:A5"/>
    <mergeCell ref="A6:A7"/>
    <mergeCell ref="B3:B5"/>
    <mergeCell ref="C3:C5"/>
    <mergeCell ref="D6:D7"/>
    <mergeCell ref="E6:E7"/>
    <mergeCell ref="F6:F7"/>
    <mergeCell ref="G6:G7"/>
    <mergeCell ref="H3:H5"/>
    <mergeCell ref="H6:H7"/>
    <mergeCell ref="I3:I5"/>
    <mergeCell ref="I6:I7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opLeftCell="A4" workbookViewId="0">
      <selection activeCell="L8" sqref="L8"/>
    </sheetView>
  </sheetViews>
  <sheetFormatPr defaultColWidth="9" defaultRowHeight="13.5"/>
  <cols>
    <col min="2" max="2" width="20.25" customWidth="1"/>
    <col min="3" max="3" width="13.375" customWidth="1"/>
    <col min="4" max="4" width="15.25" customWidth="1"/>
    <col min="5" max="5" width="18.25" customWidth="1"/>
    <col min="6" max="6" width="9.875" customWidth="1"/>
    <col min="7" max="7" width="12.625" customWidth="1"/>
    <col min="8" max="8" width="11.25" customWidth="1"/>
    <col min="9" max="9" width="17.875" customWidth="1"/>
  </cols>
  <sheetData>
    <row r="1" ht="27" spans="1:9">
      <c r="A1" s="2" t="s">
        <v>123</v>
      </c>
      <c r="B1" s="2"/>
      <c r="C1" s="2"/>
      <c r="D1" s="2"/>
      <c r="E1" s="2"/>
      <c r="F1" s="2"/>
      <c r="G1" s="2"/>
      <c r="H1" s="2"/>
      <c r="I1" s="2"/>
    </row>
    <row r="2" ht="14.25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4" t="s">
        <v>1</v>
      </c>
      <c r="B3" s="4" t="s">
        <v>2</v>
      </c>
      <c r="C3" s="4" t="s">
        <v>3</v>
      </c>
      <c r="D3" s="4" t="s">
        <v>4</v>
      </c>
      <c r="E3" s="4"/>
      <c r="F3" s="4"/>
      <c r="G3" s="4"/>
      <c r="H3" s="4" t="s">
        <v>5</v>
      </c>
      <c r="I3" s="4" t="s">
        <v>6</v>
      </c>
    </row>
    <row r="4" ht="48" customHeight="1" spans="1:9">
      <c r="A4" s="4"/>
      <c r="B4" s="4"/>
      <c r="C4" s="4"/>
      <c r="D4" s="4" t="s">
        <v>7</v>
      </c>
      <c r="E4" s="4" t="s">
        <v>8</v>
      </c>
      <c r="F4" s="4" t="s">
        <v>9</v>
      </c>
      <c r="G4" s="4" t="s">
        <v>10</v>
      </c>
      <c r="H4" s="4"/>
      <c r="I4" s="4"/>
    </row>
    <row r="5" ht="24" spans="1:9">
      <c r="A5" s="4"/>
      <c r="B5" s="4"/>
      <c r="C5" s="4"/>
      <c r="D5" s="5" t="s">
        <v>11</v>
      </c>
      <c r="E5" s="6" t="s">
        <v>12</v>
      </c>
      <c r="F5" s="5" t="s">
        <v>13</v>
      </c>
      <c r="G5" s="4" t="s">
        <v>14</v>
      </c>
      <c r="H5" s="4"/>
      <c r="I5" s="4"/>
    </row>
    <row r="6" s="18" customFormat="1" ht="30" customHeight="1" spans="1:9">
      <c r="A6" s="19" t="s">
        <v>124</v>
      </c>
      <c r="B6" s="19" t="s">
        <v>125</v>
      </c>
      <c r="C6" s="19" t="s">
        <v>126</v>
      </c>
      <c r="D6" s="20">
        <v>20.86</v>
      </c>
      <c r="E6" s="20">
        <v>2.18</v>
      </c>
      <c r="F6" s="20">
        <v>0</v>
      </c>
      <c r="G6" s="20">
        <v>23.04</v>
      </c>
      <c r="H6" s="21" t="s">
        <v>18</v>
      </c>
      <c r="I6" s="20" t="s">
        <v>117</v>
      </c>
    </row>
    <row r="7" s="18" customFormat="1" ht="30" customHeight="1" spans="1:9">
      <c r="A7" s="19" t="s">
        <v>127</v>
      </c>
      <c r="B7" s="19" t="s">
        <v>128</v>
      </c>
      <c r="C7" s="19" t="s">
        <v>129</v>
      </c>
      <c r="D7" s="20">
        <v>26.46</v>
      </c>
      <c r="E7" s="20">
        <v>3.02</v>
      </c>
      <c r="F7" s="20">
        <v>0</v>
      </c>
      <c r="G7" s="20">
        <v>29.48</v>
      </c>
      <c r="H7" s="21" t="s">
        <v>18</v>
      </c>
      <c r="I7" s="20" t="s">
        <v>117</v>
      </c>
    </row>
    <row r="8" s="18" customFormat="1" ht="30" customHeight="1" spans="1:9">
      <c r="A8" s="19" t="s">
        <v>127</v>
      </c>
      <c r="B8" s="19" t="s">
        <v>118</v>
      </c>
      <c r="C8" s="19" t="s">
        <v>130</v>
      </c>
      <c r="D8" s="20">
        <v>17.64</v>
      </c>
      <c r="E8" s="20">
        <v>2.16</v>
      </c>
      <c r="F8" s="20">
        <v>0</v>
      </c>
      <c r="G8" s="20">
        <v>19.8</v>
      </c>
      <c r="H8" s="21" t="s">
        <v>18</v>
      </c>
      <c r="I8" s="20" t="s">
        <v>117</v>
      </c>
    </row>
    <row r="9" s="18" customFormat="1" ht="30" customHeight="1" spans="1:9">
      <c r="A9" s="19" t="s">
        <v>131</v>
      </c>
      <c r="B9" s="19" t="s">
        <v>132</v>
      </c>
      <c r="C9" s="19" t="s">
        <v>133</v>
      </c>
      <c r="D9" s="20">
        <v>39.69</v>
      </c>
      <c r="E9" s="20">
        <v>6.3</v>
      </c>
      <c r="F9" s="20">
        <v>0</v>
      </c>
      <c r="G9" s="20">
        <v>45.99</v>
      </c>
      <c r="H9" s="21" t="s">
        <v>18</v>
      </c>
      <c r="I9" s="20" t="s">
        <v>117</v>
      </c>
    </row>
    <row r="10" s="18" customFormat="1" ht="30" customHeight="1" spans="1:9">
      <c r="A10" s="19" t="s">
        <v>134</v>
      </c>
      <c r="B10" s="19" t="s">
        <v>121</v>
      </c>
      <c r="C10" s="19" t="s">
        <v>135</v>
      </c>
      <c r="D10" s="20">
        <v>39.69</v>
      </c>
      <c r="E10" s="20">
        <v>6.14</v>
      </c>
      <c r="F10" s="20">
        <v>0</v>
      </c>
      <c r="G10" s="20">
        <v>45.83</v>
      </c>
      <c r="H10" s="21" t="s">
        <v>18</v>
      </c>
      <c r="I10" s="20" t="s">
        <v>117</v>
      </c>
    </row>
    <row r="11" s="18" customFormat="1" ht="30" customHeight="1" spans="1:9">
      <c r="A11" s="19" t="s">
        <v>136</v>
      </c>
      <c r="B11" s="19" t="s">
        <v>121</v>
      </c>
      <c r="C11" s="19" t="s">
        <v>137</v>
      </c>
      <c r="D11" s="20">
        <v>39.69</v>
      </c>
      <c r="E11" s="20">
        <v>5.82</v>
      </c>
      <c r="F11" s="20">
        <v>0</v>
      </c>
      <c r="G11" s="20">
        <v>45.51</v>
      </c>
      <c r="H11" s="21" t="s">
        <v>18</v>
      </c>
      <c r="I11" s="20" t="s">
        <v>117</v>
      </c>
    </row>
    <row r="12" s="18" customFormat="1" ht="30" customHeight="1" spans="1:9">
      <c r="A12" s="19" t="s">
        <v>138</v>
      </c>
      <c r="B12" s="19" t="s">
        <v>121</v>
      </c>
      <c r="C12" s="19" t="s">
        <v>139</v>
      </c>
      <c r="D12" s="20">
        <v>39.69</v>
      </c>
      <c r="E12" s="20">
        <v>5.27</v>
      </c>
      <c r="F12" s="20">
        <v>0</v>
      </c>
      <c r="G12" s="20">
        <v>44.96</v>
      </c>
      <c r="H12" s="21" t="s">
        <v>18</v>
      </c>
      <c r="I12" s="20" t="s">
        <v>117</v>
      </c>
    </row>
    <row r="13" s="18" customFormat="1" ht="30" customHeight="1" spans="1:9">
      <c r="A13" s="19" t="s">
        <v>140</v>
      </c>
      <c r="B13" s="19" t="s">
        <v>121</v>
      </c>
      <c r="C13" s="19" t="s">
        <v>141</v>
      </c>
      <c r="D13" s="20">
        <v>39.69</v>
      </c>
      <c r="E13" s="20">
        <v>5.68</v>
      </c>
      <c r="F13" s="20">
        <v>0</v>
      </c>
      <c r="G13" s="20">
        <v>45.37</v>
      </c>
      <c r="H13" s="21" t="s">
        <v>18</v>
      </c>
      <c r="I13" s="20" t="s">
        <v>117</v>
      </c>
    </row>
    <row r="14" s="18" customFormat="1" ht="30" customHeight="1" spans="1:9">
      <c r="A14" s="19" t="s">
        <v>142</v>
      </c>
      <c r="B14" s="19" t="s">
        <v>143</v>
      </c>
      <c r="C14" s="19" t="s">
        <v>144</v>
      </c>
      <c r="D14" s="20">
        <v>39.69</v>
      </c>
      <c r="E14" s="20">
        <v>5.19</v>
      </c>
      <c r="F14" s="20">
        <v>0</v>
      </c>
      <c r="G14" s="20">
        <v>44.88</v>
      </c>
      <c r="H14" s="21" t="s">
        <v>18</v>
      </c>
      <c r="I14" s="20" t="s">
        <v>117</v>
      </c>
    </row>
    <row r="15" s="18" customFormat="1" ht="30" customHeight="1" spans="1:9">
      <c r="A15" s="19" t="s">
        <v>145</v>
      </c>
      <c r="B15" s="19" t="s">
        <v>118</v>
      </c>
      <c r="C15" s="19" t="s">
        <v>146</v>
      </c>
      <c r="D15" s="20">
        <v>30.86</v>
      </c>
      <c r="E15" s="20">
        <v>5.08</v>
      </c>
      <c r="F15" s="20">
        <v>0</v>
      </c>
      <c r="G15" s="20">
        <v>35.94</v>
      </c>
      <c r="H15" s="21" t="s">
        <v>18</v>
      </c>
      <c r="I15" s="20" t="s">
        <v>117</v>
      </c>
    </row>
    <row r="16" s="1" customFormat="1" ht="53" customHeight="1" spans="1:9">
      <c r="A16" s="10" t="s">
        <v>34</v>
      </c>
      <c r="B16" s="11" t="s">
        <v>72</v>
      </c>
      <c r="C16" s="11"/>
      <c r="D16" s="11"/>
      <c r="E16" s="11"/>
      <c r="F16" s="11"/>
      <c r="G16" s="11"/>
      <c r="H16" s="11"/>
      <c r="I16" s="11"/>
    </row>
  </sheetData>
  <mergeCells count="9">
    <mergeCell ref="A1:I1"/>
    <mergeCell ref="A2:I2"/>
    <mergeCell ref="D3:G3"/>
    <mergeCell ref="B16:I16"/>
    <mergeCell ref="A3:A5"/>
    <mergeCell ref="B3:B5"/>
    <mergeCell ref="C3:C5"/>
    <mergeCell ref="H3:H5"/>
    <mergeCell ref="I3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L9" sqref="L9"/>
    </sheetView>
  </sheetViews>
  <sheetFormatPr defaultColWidth="9" defaultRowHeight="13.5"/>
  <cols>
    <col min="2" max="2" width="20.25" customWidth="1"/>
    <col min="3" max="3" width="13.375" customWidth="1"/>
    <col min="4" max="4" width="15.25" customWidth="1"/>
    <col min="5" max="5" width="18.25" customWidth="1"/>
    <col min="6" max="6" width="9.875" customWidth="1"/>
    <col min="7" max="7" width="12.625" customWidth="1"/>
    <col min="8" max="8" width="11.25" customWidth="1"/>
    <col min="9" max="9" width="17.875" customWidth="1"/>
  </cols>
  <sheetData>
    <row r="1" ht="27" spans="1:9">
      <c r="A1" s="2" t="s">
        <v>147</v>
      </c>
      <c r="B1" s="2"/>
      <c r="C1" s="2"/>
      <c r="D1" s="2"/>
      <c r="E1" s="2"/>
      <c r="F1" s="2"/>
      <c r="G1" s="2"/>
      <c r="H1" s="2"/>
      <c r="I1" s="2"/>
    </row>
    <row r="2" ht="14.25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4" t="s">
        <v>1</v>
      </c>
      <c r="B3" s="4" t="s">
        <v>2</v>
      </c>
      <c r="C3" s="4" t="s">
        <v>3</v>
      </c>
      <c r="D3" s="4" t="s">
        <v>4</v>
      </c>
      <c r="E3" s="4"/>
      <c r="F3" s="4"/>
      <c r="G3" s="4"/>
      <c r="H3" s="4" t="s">
        <v>5</v>
      </c>
      <c r="I3" s="4" t="s">
        <v>6</v>
      </c>
    </row>
    <row r="4" ht="48" customHeight="1" spans="1:9">
      <c r="A4" s="4"/>
      <c r="B4" s="4"/>
      <c r="C4" s="4"/>
      <c r="D4" s="4" t="s">
        <v>7</v>
      </c>
      <c r="E4" s="4" t="s">
        <v>8</v>
      </c>
      <c r="F4" s="4" t="s">
        <v>9</v>
      </c>
      <c r="G4" s="4" t="s">
        <v>10</v>
      </c>
      <c r="H4" s="4"/>
      <c r="I4" s="4"/>
    </row>
    <row r="5" ht="24" spans="1:9">
      <c r="A5" s="4"/>
      <c r="B5" s="4"/>
      <c r="C5" s="4"/>
      <c r="D5" s="5" t="s">
        <v>11</v>
      </c>
      <c r="E5" s="6" t="s">
        <v>12</v>
      </c>
      <c r="F5" s="5" t="s">
        <v>13</v>
      </c>
      <c r="G5" s="4" t="s">
        <v>14</v>
      </c>
      <c r="H5" s="4"/>
      <c r="I5" s="4"/>
    </row>
    <row r="6" ht="40" customHeight="1" spans="1:9">
      <c r="A6" s="14" t="s">
        <v>148</v>
      </c>
      <c r="B6" s="12" t="s">
        <v>149</v>
      </c>
      <c r="C6" s="12" t="s">
        <v>150</v>
      </c>
      <c r="D6" s="15">
        <v>28.48</v>
      </c>
      <c r="E6" s="15">
        <v>3.54</v>
      </c>
      <c r="F6" s="15">
        <v>0</v>
      </c>
      <c r="G6" s="15">
        <f>SUM(D6:F7)</f>
        <v>32.02</v>
      </c>
      <c r="H6" s="14" t="s">
        <v>18</v>
      </c>
      <c r="I6" s="15">
        <v>0</v>
      </c>
    </row>
    <row r="7" ht="40" customHeight="1" spans="1:9">
      <c r="A7" s="16"/>
      <c r="B7" s="12" t="s">
        <v>118</v>
      </c>
      <c r="C7" s="12" t="s">
        <v>151</v>
      </c>
      <c r="D7" s="17"/>
      <c r="E7" s="17"/>
      <c r="F7" s="17"/>
      <c r="G7" s="17"/>
      <c r="H7" s="17"/>
      <c r="I7" s="17"/>
    </row>
    <row r="8" ht="40" customHeight="1" spans="1:9">
      <c r="A8" s="12" t="s">
        <v>152</v>
      </c>
      <c r="B8" s="12" t="s">
        <v>121</v>
      </c>
      <c r="C8" s="12" t="s">
        <v>153</v>
      </c>
      <c r="D8" s="13">
        <v>22.52</v>
      </c>
      <c r="E8" s="13">
        <v>3.74</v>
      </c>
      <c r="F8" s="13">
        <v>0</v>
      </c>
      <c r="G8" s="13">
        <f>SUM(D8:F8)</f>
        <v>26.26</v>
      </c>
      <c r="H8" s="12" t="s">
        <v>18</v>
      </c>
      <c r="I8" s="13">
        <v>0</v>
      </c>
    </row>
    <row r="9" ht="40" customHeight="1" spans="1:9">
      <c r="A9" s="9"/>
      <c r="B9" s="9"/>
      <c r="C9" s="9"/>
      <c r="D9" s="9"/>
      <c r="E9" s="9"/>
      <c r="F9" s="9"/>
      <c r="G9" s="9"/>
      <c r="H9" s="9"/>
      <c r="I9" s="9"/>
    </row>
    <row r="10" ht="40" customHeight="1" spans="1:9">
      <c r="A10" s="9"/>
      <c r="B10" s="9"/>
      <c r="C10" s="9"/>
      <c r="D10" s="9"/>
      <c r="E10" s="9"/>
      <c r="F10" s="9"/>
      <c r="G10" s="9"/>
      <c r="H10" s="9"/>
      <c r="I10" s="9"/>
    </row>
    <row r="11" ht="40" customHeight="1" spans="1:9">
      <c r="A11" s="9"/>
      <c r="B11" s="9"/>
      <c r="C11" s="9"/>
      <c r="D11" s="9"/>
      <c r="E11" s="9"/>
      <c r="F11" s="9"/>
      <c r="G11" s="9"/>
      <c r="H11" s="9"/>
      <c r="I11" s="9"/>
    </row>
    <row r="12" ht="40" customHeight="1" spans="1:9">
      <c r="A12" s="9"/>
      <c r="B12" s="9"/>
      <c r="C12" s="9"/>
      <c r="D12" s="9"/>
      <c r="E12" s="9"/>
      <c r="F12" s="9"/>
      <c r="G12" s="9"/>
      <c r="H12" s="9"/>
      <c r="I12" s="9"/>
    </row>
    <row r="13" s="1" customFormat="1" ht="60.95" customHeight="1" spans="1:9">
      <c r="A13" s="10" t="s">
        <v>34</v>
      </c>
      <c r="B13" s="11" t="s">
        <v>72</v>
      </c>
      <c r="C13" s="11"/>
      <c r="D13" s="11"/>
      <c r="E13" s="11"/>
      <c r="F13" s="11"/>
      <c r="G13" s="11"/>
      <c r="H13" s="11"/>
      <c r="I13" s="11"/>
    </row>
  </sheetData>
  <mergeCells count="16">
    <mergeCell ref="A1:I1"/>
    <mergeCell ref="A2:I2"/>
    <mergeCell ref="D3:G3"/>
    <mergeCell ref="B13:I13"/>
    <mergeCell ref="A3:A5"/>
    <mergeCell ref="A6:A7"/>
    <mergeCell ref="B3:B5"/>
    <mergeCell ref="C3:C5"/>
    <mergeCell ref="D6:D7"/>
    <mergeCell ref="E6:E7"/>
    <mergeCell ref="F6:F7"/>
    <mergeCell ref="G6:G7"/>
    <mergeCell ref="H3:H5"/>
    <mergeCell ref="H6:H7"/>
    <mergeCell ref="I3:I5"/>
    <mergeCell ref="I6:I7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城建</vt:lpstr>
      <vt:lpstr>文旅</vt:lpstr>
      <vt:lpstr>金控</vt:lpstr>
      <vt:lpstr>交发</vt:lpstr>
      <vt:lpstr>水务</vt:lpstr>
      <vt:lpstr>省五建</vt:lpstr>
      <vt:lpstr>中泉</vt:lpstr>
      <vt:lpstr>机场</vt:lpstr>
      <vt:lpstr>五矿</vt:lpstr>
      <vt:lpstr>轻工</vt:lpstr>
      <vt:lpstr>集英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</cp:lastModifiedBy>
  <dcterms:created xsi:type="dcterms:W3CDTF">2017-11-15T08:16:00Z</dcterms:created>
  <cp:lastPrinted>2019-01-21T02:44:00Z</cp:lastPrinted>
  <dcterms:modified xsi:type="dcterms:W3CDTF">2020-11-18T08:36:39Z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